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rald\Documents\NC2008-9-10-11-12-13\"/>
    </mc:Choice>
  </mc:AlternateContent>
  <xr:revisionPtr revIDLastSave="0" documentId="13_ncr:1_{1C273DE6-E9AD-4E8B-8977-18D6B0DD99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mmenlagt" sheetId="7" r:id="rId1"/>
    <sheet name="HS" sheetId="4" r:id="rId2"/>
    <sheet name="DS" sheetId="5" r:id="rId3"/>
    <sheet name="JG" sheetId="6" r:id="rId4"/>
    <sheet name="JJ" sheetId="8" r:id="rId5"/>
    <sheet name="HV" sheetId="1" r:id="rId6"/>
    <sheet name="DV" sheetId="2" r:id="rId7"/>
    <sheet name="HEV" sheetId="9" r:id="rId8"/>
    <sheet name="DEV" sheetId="10" r:id="rId9"/>
  </sheets>
  <definedNames>
    <definedName name="_xlnm.Print_Area" localSheetId="5">HV!$A$1:$O$19</definedName>
    <definedName name="_xlnm.Print_Area" localSheetId="0">Sammenlagt!$A$1:$K$39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1" i="4" l="1"/>
  <c r="Y21" i="4"/>
  <c r="X21" i="4"/>
  <c r="W21" i="4"/>
  <c r="V21" i="4"/>
  <c r="S21" i="4"/>
  <c r="N21" i="4" s="1"/>
  <c r="R21" i="4"/>
  <c r="M21" i="4" s="1"/>
  <c r="Q21" i="4"/>
  <c r="Z19" i="4"/>
  <c r="Y19" i="4"/>
  <c r="X19" i="4"/>
  <c r="W19" i="4"/>
  <c r="V19" i="4"/>
  <c r="S19" i="4"/>
  <c r="N19" i="4" s="1"/>
  <c r="R19" i="4"/>
  <c r="M19" i="4" s="1"/>
  <c r="Q19" i="4"/>
  <c r="L19" i="4" s="1"/>
  <c r="Z18" i="4"/>
  <c r="Y18" i="4"/>
  <c r="X18" i="4"/>
  <c r="W18" i="4"/>
  <c r="V18" i="4"/>
  <c r="S18" i="4"/>
  <c r="N18" i="4" s="1"/>
  <c r="R18" i="4"/>
  <c r="M18" i="4" s="1"/>
  <c r="Q18" i="4"/>
  <c r="L18" i="4" s="1"/>
  <c r="Z15" i="4"/>
  <c r="Y15" i="4"/>
  <c r="X15" i="4"/>
  <c r="W15" i="4"/>
  <c r="V15" i="4"/>
  <c r="S15" i="4"/>
  <c r="N15" i="4" s="1"/>
  <c r="R15" i="4"/>
  <c r="M15" i="4" s="1"/>
  <c r="Q15" i="4"/>
  <c r="Z28" i="4"/>
  <c r="Y28" i="4"/>
  <c r="X28" i="4"/>
  <c r="W28" i="4"/>
  <c r="V28" i="4"/>
  <c r="S28" i="4"/>
  <c r="R28" i="4"/>
  <c r="Q28" i="4"/>
  <c r="L28" i="4" s="1"/>
  <c r="N28" i="4"/>
  <c r="Z27" i="4"/>
  <c r="Y27" i="4"/>
  <c r="X27" i="4"/>
  <c r="W27" i="4"/>
  <c r="V27" i="4"/>
  <c r="S27" i="4"/>
  <c r="N27" i="4" s="1"/>
  <c r="R27" i="4"/>
  <c r="M27" i="4" s="1"/>
  <c r="Q27" i="4"/>
  <c r="L27" i="4" s="1"/>
  <c r="Z25" i="4"/>
  <c r="Y25" i="4"/>
  <c r="X25" i="4"/>
  <c r="W25" i="4"/>
  <c r="V25" i="4"/>
  <c r="S25" i="4"/>
  <c r="N25" i="4" s="1"/>
  <c r="R25" i="4"/>
  <c r="M25" i="4" s="1"/>
  <c r="Q25" i="4"/>
  <c r="Z23" i="4"/>
  <c r="Y23" i="4"/>
  <c r="X23" i="4"/>
  <c r="W23" i="4"/>
  <c r="V23" i="4"/>
  <c r="S23" i="4"/>
  <c r="N23" i="4" s="1"/>
  <c r="R23" i="4"/>
  <c r="M23" i="4" s="1"/>
  <c r="Q23" i="4"/>
  <c r="Z22" i="4"/>
  <c r="Y22" i="4"/>
  <c r="X22" i="4"/>
  <c r="W22" i="4"/>
  <c r="V22" i="4"/>
  <c r="S22" i="4"/>
  <c r="N22" i="4" s="1"/>
  <c r="R22" i="4"/>
  <c r="M22" i="4" s="1"/>
  <c r="Q22" i="4"/>
  <c r="Z20" i="4"/>
  <c r="Y20" i="4"/>
  <c r="X20" i="4"/>
  <c r="W20" i="4"/>
  <c r="V20" i="4"/>
  <c r="S20" i="4"/>
  <c r="N20" i="4" s="1"/>
  <c r="R20" i="4"/>
  <c r="M20" i="4" s="1"/>
  <c r="Q20" i="4"/>
  <c r="Q37" i="7"/>
  <c r="P37" i="7"/>
  <c r="O37" i="7"/>
  <c r="N37" i="7"/>
  <c r="M37" i="7"/>
  <c r="Q35" i="7"/>
  <c r="P35" i="7"/>
  <c r="O35" i="7"/>
  <c r="N35" i="7"/>
  <c r="M35" i="7"/>
  <c r="Q33" i="7"/>
  <c r="P33" i="7"/>
  <c r="O33" i="7"/>
  <c r="N33" i="7"/>
  <c r="M33" i="7"/>
  <c r="Q32" i="7"/>
  <c r="P32" i="7"/>
  <c r="O32" i="7"/>
  <c r="N32" i="7"/>
  <c r="M32" i="7"/>
  <c r="Q30" i="7"/>
  <c r="P30" i="7"/>
  <c r="O30" i="7"/>
  <c r="N30" i="7"/>
  <c r="M30" i="7"/>
  <c r="Q29" i="7"/>
  <c r="P29" i="7"/>
  <c r="O29" i="7"/>
  <c r="N29" i="7"/>
  <c r="M29" i="7"/>
  <c r="Q27" i="7"/>
  <c r="P27" i="7"/>
  <c r="O27" i="7"/>
  <c r="N27" i="7"/>
  <c r="M27" i="7"/>
  <c r="Q13" i="7"/>
  <c r="P13" i="7"/>
  <c r="O13" i="7"/>
  <c r="N13" i="7"/>
  <c r="M13" i="7"/>
  <c r="Q25" i="7"/>
  <c r="P25" i="7"/>
  <c r="O25" i="7"/>
  <c r="N25" i="7"/>
  <c r="M25" i="7"/>
  <c r="Q19" i="7"/>
  <c r="P19" i="7"/>
  <c r="O19" i="7"/>
  <c r="N19" i="7"/>
  <c r="M19" i="7"/>
  <c r="Q6" i="7"/>
  <c r="P6" i="7"/>
  <c r="O6" i="7"/>
  <c r="N6" i="7"/>
  <c r="M6" i="7"/>
  <c r="Q21" i="7"/>
  <c r="P21" i="7"/>
  <c r="O21" i="7"/>
  <c r="N21" i="7"/>
  <c r="M21" i="7"/>
  <c r="M11" i="7"/>
  <c r="N11" i="7"/>
  <c r="O11" i="7"/>
  <c r="P11" i="7"/>
  <c r="Q11" i="7"/>
  <c r="M24" i="7"/>
  <c r="N24" i="7"/>
  <c r="O24" i="7"/>
  <c r="P24" i="7"/>
  <c r="Q24" i="7"/>
  <c r="M12" i="7"/>
  <c r="N12" i="7"/>
  <c r="O12" i="7"/>
  <c r="P12" i="7"/>
  <c r="Q12" i="7"/>
  <c r="M22" i="7"/>
  <c r="N22" i="7"/>
  <c r="O22" i="7"/>
  <c r="P22" i="7"/>
  <c r="Q22" i="7"/>
  <c r="M28" i="7"/>
  <c r="N28" i="7"/>
  <c r="O28" i="7"/>
  <c r="P28" i="7"/>
  <c r="Q28" i="7"/>
  <c r="M36" i="7"/>
  <c r="N36" i="7"/>
  <c r="O36" i="7"/>
  <c r="P36" i="7"/>
  <c r="Q36" i="7"/>
  <c r="M34" i="7"/>
  <c r="N34" i="7"/>
  <c r="O34" i="7"/>
  <c r="P34" i="7"/>
  <c r="Q34" i="7"/>
  <c r="M20" i="7"/>
  <c r="N20" i="7"/>
  <c r="O20" i="7"/>
  <c r="P20" i="7"/>
  <c r="Q20" i="7"/>
  <c r="Z6" i="9"/>
  <c r="Y6" i="9"/>
  <c r="X6" i="9"/>
  <c r="W6" i="9"/>
  <c r="V6" i="9"/>
  <c r="S6" i="9"/>
  <c r="R6" i="9"/>
  <c r="M6" i="9" s="1"/>
  <c r="Q6" i="9"/>
  <c r="L6" i="9" s="1"/>
  <c r="Z10" i="9"/>
  <c r="Y10" i="9"/>
  <c r="X10" i="9"/>
  <c r="W10" i="9"/>
  <c r="V10" i="9"/>
  <c r="S10" i="9"/>
  <c r="N10" i="9" s="1"/>
  <c r="R10" i="9"/>
  <c r="M10" i="9" s="1"/>
  <c r="Q10" i="9"/>
  <c r="Z5" i="9"/>
  <c r="Y5" i="9"/>
  <c r="X5" i="9"/>
  <c r="W5" i="9"/>
  <c r="V5" i="9"/>
  <c r="S5" i="9"/>
  <c r="N5" i="9" s="1"/>
  <c r="R5" i="9"/>
  <c r="M5" i="9" s="1"/>
  <c r="Q5" i="9"/>
  <c r="Z17" i="1"/>
  <c r="Y17" i="1"/>
  <c r="X17" i="1"/>
  <c r="W17" i="1"/>
  <c r="V17" i="1"/>
  <c r="S17" i="1"/>
  <c r="N17" i="1" s="1"/>
  <c r="R17" i="1"/>
  <c r="M17" i="1" s="1"/>
  <c r="Q17" i="1"/>
  <c r="L17" i="1" s="1"/>
  <c r="Z15" i="1"/>
  <c r="Y15" i="1"/>
  <c r="X15" i="1"/>
  <c r="W15" i="1"/>
  <c r="V15" i="1"/>
  <c r="S15" i="1"/>
  <c r="N15" i="1" s="1"/>
  <c r="R15" i="1"/>
  <c r="M15" i="1" s="1"/>
  <c r="Q15" i="1"/>
  <c r="Z18" i="1"/>
  <c r="Y18" i="1"/>
  <c r="X18" i="1"/>
  <c r="W18" i="1"/>
  <c r="V18" i="1"/>
  <c r="S18" i="1"/>
  <c r="R18" i="1"/>
  <c r="M18" i="1" s="1"/>
  <c r="Q18" i="1"/>
  <c r="L18" i="1" s="1"/>
  <c r="Z8" i="1"/>
  <c r="Y8" i="1"/>
  <c r="X8" i="1"/>
  <c r="W8" i="1"/>
  <c r="V8" i="1"/>
  <c r="S8" i="1"/>
  <c r="N8" i="1" s="1"/>
  <c r="R8" i="1"/>
  <c r="M8" i="1" s="1"/>
  <c r="Q8" i="1"/>
  <c r="L8" i="1" s="1"/>
  <c r="Z12" i="1"/>
  <c r="Y12" i="1"/>
  <c r="X12" i="1"/>
  <c r="W12" i="1"/>
  <c r="V12" i="1"/>
  <c r="S12" i="1"/>
  <c r="N12" i="1" s="1"/>
  <c r="R12" i="1"/>
  <c r="M12" i="1" s="1"/>
  <c r="Q12" i="1"/>
  <c r="L12" i="1" s="1"/>
  <c r="Z9" i="6"/>
  <c r="Y9" i="6"/>
  <c r="X9" i="6"/>
  <c r="W9" i="6"/>
  <c r="V9" i="6"/>
  <c r="S9" i="6"/>
  <c r="N9" i="6" s="1"/>
  <c r="R9" i="6"/>
  <c r="M9" i="6" s="1"/>
  <c r="Q9" i="6"/>
  <c r="L9" i="6" s="1"/>
  <c r="Z8" i="6"/>
  <c r="Y8" i="6"/>
  <c r="X8" i="6"/>
  <c r="W8" i="6"/>
  <c r="V8" i="6"/>
  <c r="S8" i="6"/>
  <c r="N8" i="6" s="1"/>
  <c r="R8" i="6"/>
  <c r="M8" i="6" s="1"/>
  <c r="Q8" i="6"/>
  <c r="L8" i="6" s="1"/>
  <c r="Z6" i="6"/>
  <c r="Y6" i="6"/>
  <c r="X6" i="6"/>
  <c r="W6" i="6"/>
  <c r="V6" i="6"/>
  <c r="S6" i="6"/>
  <c r="N6" i="6" s="1"/>
  <c r="R6" i="6"/>
  <c r="M6" i="6" s="1"/>
  <c r="Q6" i="6"/>
  <c r="Z8" i="4"/>
  <c r="Y8" i="4"/>
  <c r="X8" i="4"/>
  <c r="W8" i="4"/>
  <c r="V8" i="4"/>
  <c r="S8" i="4"/>
  <c r="N8" i="4" s="1"/>
  <c r="R8" i="4"/>
  <c r="M8" i="4" s="1"/>
  <c r="Q8" i="4"/>
  <c r="L8" i="4" s="1"/>
  <c r="Z12" i="4"/>
  <c r="Y12" i="4"/>
  <c r="X12" i="4"/>
  <c r="W12" i="4"/>
  <c r="V12" i="4"/>
  <c r="S12" i="4"/>
  <c r="N12" i="4" s="1"/>
  <c r="R12" i="4"/>
  <c r="M12" i="4" s="1"/>
  <c r="Q12" i="4"/>
  <c r="L12" i="4" s="1"/>
  <c r="Z9" i="4"/>
  <c r="Y9" i="4"/>
  <c r="X9" i="4"/>
  <c r="W9" i="4"/>
  <c r="V9" i="4"/>
  <c r="S9" i="4"/>
  <c r="N9" i="4" s="1"/>
  <c r="R9" i="4"/>
  <c r="M9" i="4" s="1"/>
  <c r="Q9" i="4"/>
  <c r="L9" i="4" s="1"/>
  <c r="Q9" i="7"/>
  <c r="P9" i="7"/>
  <c r="O9" i="7"/>
  <c r="N9" i="7"/>
  <c r="M9" i="7"/>
  <c r="Q10" i="7"/>
  <c r="P10" i="7"/>
  <c r="O10" i="7"/>
  <c r="N10" i="7"/>
  <c r="M10" i="7"/>
  <c r="Q8" i="7"/>
  <c r="P8" i="7"/>
  <c r="O8" i="7"/>
  <c r="N8" i="7"/>
  <c r="M8" i="7"/>
  <c r="Q38" i="7"/>
  <c r="P38" i="7"/>
  <c r="O38" i="7"/>
  <c r="N38" i="7"/>
  <c r="M38" i="7"/>
  <c r="Q23" i="7"/>
  <c r="P23" i="7"/>
  <c r="O23" i="7"/>
  <c r="N23" i="7"/>
  <c r="M23" i="7"/>
  <c r="Z5" i="8"/>
  <c r="Y5" i="8"/>
  <c r="X5" i="8"/>
  <c r="W5" i="8"/>
  <c r="V5" i="8"/>
  <c r="S5" i="8"/>
  <c r="N5" i="8" s="1"/>
  <c r="R5" i="8"/>
  <c r="M5" i="8" s="1"/>
  <c r="Q5" i="8"/>
  <c r="Z5" i="2"/>
  <c r="Y5" i="2"/>
  <c r="X5" i="2"/>
  <c r="W5" i="2"/>
  <c r="V5" i="2"/>
  <c r="S5" i="2"/>
  <c r="N5" i="2" s="1"/>
  <c r="R5" i="2"/>
  <c r="M5" i="2" s="1"/>
  <c r="Q5" i="2"/>
  <c r="Z24" i="4"/>
  <c r="Y24" i="4"/>
  <c r="X24" i="4"/>
  <c r="W24" i="4"/>
  <c r="V24" i="4"/>
  <c r="S24" i="4"/>
  <c r="N24" i="4" s="1"/>
  <c r="R24" i="4"/>
  <c r="M24" i="4" s="1"/>
  <c r="Q24" i="4"/>
  <c r="L24" i="4" s="1"/>
  <c r="Z6" i="5"/>
  <c r="Y6" i="5"/>
  <c r="X6" i="5"/>
  <c r="W6" i="5"/>
  <c r="V6" i="5"/>
  <c r="S6" i="5"/>
  <c r="N6" i="5" s="1"/>
  <c r="R6" i="5"/>
  <c r="M6" i="5" s="1"/>
  <c r="Q6" i="5"/>
  <c r="Z11" i="4"/>
  <c r="Y11" i="4"/>
  <c r="X11" i="4"/>
  <c r="W11" i="4"/>
  <c r="V11" i="4"/>
  <c r="S11" i="4"/>
  <c r="N11" i="4" s="1"/>
  <c r="R11" i="4"/>
  <c r="Q11" i="4"/>
  <c r="L11" i="4" s="1"/>
  <c r="Z13" i="4"/>
  <c r="Y13" i="4"/>
  <c r="X13" i="4"/>
  <c r="W13" i="4"/>
  <c r="V13" i="4"/>
  <c r="S13" i="4"/>
  <c r="N13" i="4" s="1"/>
  <c r="R13" i="4"/>
  <c r="M13" i="4" s="1"/>
  <c r="Q13" i="4"/>
  <c r="Z10" i="4"/>
  <c r="Y10" i="4"/>
  <c r="X10" i="4"/>
  <c r="W10" i="4"/>
  <c r="V10" i="4"/>
  <c r="S10" i="4"/>
  <c r="N10" i="4" s="1"/>
  <c r="R10" i="4"/>
  <c r="M10" i="4" s="1"/>
  <c r="Q10" i="4"/>
  <c r="Q18" i="7"/>
  <c r="P18" i="7"/>
  <c r="O18" i="7"/>
  <c r="N18" i="7"/>
  <c r="M18" i="7"/>
  <c r="Z14" i="1"/>
  <c r="Y14" i="1"/>
  <c r="X14" i="1"/>
  <c r="W14" i="1"/>
  <c r="V14" i="1"/>
  <c r="S14" i="1"/>
  <c r="N14" i="1" s="1"/>
  <c r="R14" i="1"/>
  <c r="Q14" i="1"/>
  <c r="L14" i="1" s="1"/>
  <c r="Z10" i="1"/>
  <c r="Y10" i="1"/>
  <c r="X10" i="1"/>
  <c r="W10" i="1"/>
  <c r="V10" i="1"/>
  <c r="S10" i="1"/>
  <c r="N10" i="1" s="1"/>
  <c r="R10" i="1"/>
  <c r="M10" i="1" s="1"/>
  <c r="Q10" i="1"/>
  <c r="Z7" i="1"/>
  <c r="Y7" i="1"/>
  <c r="X7" i="1"/>
  <c r="W7" i="1"/>
  <c r="V7" i="1"/>
  <c r="S7" i="1"/>
  <c r="N7" i="1" s="1"/>
  <c r="R7" i="1"/>
  <c r="M7" i="1" s="1"/>
  <c r="Q7" i="1"/>
  <c r="Z5" i="1"/>
  <c r="Y5" i="1"/>
  <c r="X5" i="1"/>
  <c r="W5" i="1"/>
  <c r="V5" i="1"/>
  <c r="S5" i="1"/>
  <c r="N5" i="1" s="1"/>
  <c r="R5" i="1"/>
  <c r="M5" i="1" s="1"/>
  <c r="Q5" i="1"/>
  <c r="Z8" i="9"/>
  <c r="Y8" i="9"/>
  <c r="X8" i="9"/>
  <c r="W8" i="9"/>
  <c r="V8" i="9"/>
  <c r="S8" i="9"/>
  <c r="N8" i="9" s="1"/>
  <c r="R8" i="9"/>
  <c r="Q8" i="9"/>
  <c r="L8" i="9" s="1"/>
  <c r="Z14" i="4"/>
  <c r="Y14" i="4"/>
  <c r="X14" i="4"/>
  <c r="W14" i="4"/>
  <c r="V14" i="4"/>
  <c r="S14" i="4"/>
  <c r="N14" i="4" s="1"/>
  <c r="R14" i="4"/>
  <c r="M14" i="4" s="1"/>
  <c r="Q14" i="4"/>
  <c r="L14" i="4" s="1"/>
  <c r="Q16" i="7"/>
  <c r="P16" i="7"/>
  <c r="O16" i="7"/>
  <c r="N16" i="7"/>
  <c r="M16" i="7"/>
  <c r="Q31" i="7"/>
  <c r="P31" i="7"/>
  <c r="O31" i="7"/>
  <c r="N31" i="7"/>
  <c r="M31" i="7"/>
  <c r="Z6" i="8"/>
  <c r="Y6" i="8"/>
  <c r="X6" i="8"/>
  <c r="W6" i="8"/>
  <c r="V6" i="8"/>
  <c r="S6" i="8"/>
  <c r="R6" i="8"/>
  <c r="M6" i="8" s="1"/>
  <c r="Q6" i="8"/>
  <c r="L6" i="8" s="1"/>
  <c r="T28" i="4" l="1"/>
  <c r="O28" i="4" s="1"/>
  <c r="T15" i="4"/>
  <c r="O15" i="4" s="1"/>
  <c r="M28" i="4"/>
  <c r="AA21" i="4"/>
  <c r="A21" i="4" s="1"/>
  <c r="T21" i="4"/>
  <c r="O21" i="4" s="1"/>
  <c r="AA19" i="4"/>
  <c r="A19" i="4" s="1"/>
  <c r="L21" i="4"/>
  <c r="T20" i="4"/>
  <c r="O20" i="4" s="1"/>
  <c r="AA20" i="4"/>
  <c r="A20" i="4" s="1"/>
  <c r="AA22" i="4"/>
  <c r="A22" i="4" s="1"/>
  <c r="T19" i="4"/>
  <c r="O19" i="4" s="1"/>
  <c r="T22" i="4"/>
  <c r="O22" i="4" s="1"/>
  <c r="AA23" i="4"/>
  <c r="A23" i="4" s="1"/>
  <c r="AA15" i="4"/>
  <c r="A15" i="4" s="1"/>
  <c r="T18" i="4"/>
  <c r="O18" i="4" s="1"/>
  <c r="AA18" i="4"/>
  <c r="A18" i="4" s="1"/>
  <c r="AA28" i="4"/>
  <c r="A28" i="4" s="1"/>
  <c r="AA27" i="4"/>
  <c r="A27" i="4" s="1"/>
  <c r="T27" i="4"/>
  <c r="O27" i="4" s="1"/>
  <c r="T25" i="4"/>
  <c r="O25" i="4" s="1"/>
  <c r="AA25" i="4"/>
  <c r="A25" i="4" s="1"/>
  <c r="L25" i="4"/>
  <c r="T23" i="4"/>
  <c r="O23" i="4" s="1"/>
  <c r="L22" i="4"/>
  <c r="L20" i="4"/>
  <c r="L23" i="4"/>
  <c r="L15" i="4"/>
  <c r="R21" i="7"/>
  <c r="R13" i="7"/>
  <c r="R32" i="7"/>
  <c r="R37" i="7"/>
  <c r="R27" i="7"/>
  <c r="R29" i="7"/>
  <c r="R33" i="7"/>
  <c r="R35" i="7"/>
  <c r="R30" i="7"/>
  <c r="R25" i="7"/>
  <c r="R19" i="7"/>
  <c r="R6" i="7"/>
  <c r="R12" i="7"/>
  <c r="R11" i="7"/>
  <c r="K11" i="7" s="1"/>
  <c r="R20" i="7"/>
  <c r="R36" i="7"/>
  <c r="R22" i="7"/>
  <c r="R34" i="7"/>
  <c r="R24" i="7"/>
  <c r="R28" i="7"/>
  <c r="T6" i="9"/>
  <c r="O6" i="9" s="1"/>
  <c r="N6" i="9"/>
  <c r="T10" i="9"/>
  <c r="O10" i="9" s="1"/>
  <c r="AA15" i="1"/>
  <c r="A15" i="1" s="1"/>
  <c r="AA17" i="1"/>
  <c r="A17" i="1" s="1"/>
  <c r="T18" i="1"/>
  <c r="O18" i="1" s="1"/>
  <c r="T15" i="1"/>
  <c r="O15" i="1" s="1"/>
  <c r="T6" i="6"/>
  <c r="O6" i="6" s="1"/>
  <c r="AA6" i="6"/>
  <c r="A6" i="6" s="1"/>
  <c r="AA6" i="9"/>
  <c r="A6" i="9" s="1"/>
  <c r="AA10" i="9"/>
  <c r="A10" i="9" s="1"/>
  <c r="L10" i="9"/>
  <c r="AA5" i="9"/>
  <c r="A5" i="9" s="1"/>
  <c r="T5" i="9"/>
  <c r="O5" i="9" s="1"/>
  <c r="L5" i="9"/>
  <c r="N18" i="1"/>
  <c r="AA8" i="1"/>
  <c r="A8" i="1" s="1"/>
  <c r="T8" i="1"/>
  <c r="O8" i="1" s="1"/>
  <c r="T17" i="1"/>
  <c r="O17" i="1" s="1"/>
  <c r="L15" i="1"/>
  <c r="AA18" i="1"/>
  <c r="A18" i="1" s="1"/>
  <c r="AA12" i="1"/>
  <c r="A12" i="1" s="1"/>
  <c r="T12" i="1"/>
  <c r="O12" i="1" s="1"/>
  <c r="AA8" i="6"/>
  <c r="A8" i="6" s="1"/>
  <c r="T9" i="6"/>
  <c r="O9" i="6" s="1"/>
  <c r="AA9" i="6"/>
  <c r="A9" i="6" s="1"/>
  <c r="T8" i="6"/>
  <c r="O8" i="6" s="1"/>
  <c r="L6" i="6"/>
  <c r="AA12" i="4"/>
  <c r="AA8" i="4"/>
  <c r="A8" i="4" s="1"/>
  <c r="T8" i="4"/>
  <c r="O8" i="4" s="1"/>
  <c r="T12" i="4"/>
  <c r="O12" i="4" s="1"/>
  <c r="T9" i="4"/>
  <c r="O9" i="4" s="1"/>
  <c r="AA9" i="4"/>
  <c r="R8" i="7"/>
  <c r="R10" i="7"/>
  <c r="K10" i="7" s="1"/>
  <c r="R9" i="7"/>
  <c r="R38" i="7"/>
  <c r="R23" i="7"/>
  <c r="K29" i="7"/>
  <c r="T5" i="8"/>
  <c r="O5" i="8" s="1"/>
  <c r="L5" i="8"/>
  <c r="AA5" i="8"/>
  <c r="A5" i="8" s="1"/>
  <c r="T5" i="2"/>
  <c r="O5" i="2" s="1"/>
  <c r="L5" i="2"/>
  <c r="AA5" i="2"/>
  <c r="A5" i="2" s="1"/>
  <c r="T24" i="4"/>
  <c r="O24" i="4" s="1"/>
  <c r="AA24" i="4"/>
  <c r="T13" i="4"/>
  <c r="O13" i="4" s="1"/>
  <c r="AA13" i="4"/>
  <c r="T14" i="1"/>
  <c r="O14" i="1" s="1"/>
  <c r="AA6" i="5"/>
  <c r="A6" i="5" s="1"/>
  <c r="T6" i="5"/>
  <c r="O6" i="5" s="1"/>
  <c r="L6" i="5"/>
  <c r="T10" i="4"/>
  <c r="O10" i="4" s="1"/>
  <c r="T11" i="4"/>
  <c r="O11" i="4" s="1"/>
  <c r="AA11" i="4"/>
  <c r="L10" i="4"/>
  <c r="L13" i="4"/>
  <c r="M11" i="4"/>
  <c r="AA10" i="4"/>
  <c r="R18" i="7"/>
  <c r="AA7" i="1"/>
  <c r="A7" i="1" s="1"/>
  <c r="M14" i="1"/>
  <c r="AA5" i="1"/>
  <c r="A5" i="1" s="1"/>
  <c r="T7" i="1"/>
  <c r="O7" i="1" s="1"/>
  <c r="T10" i="1"/>
  <c r="O10" i="1" s="1"/>
  <c r="T5" i="1"/>
  <c r="O5" i="1" s="1"/>
  <c r="L7" i="1"/>
  <c r="L10" i="1"/>
  <c r="AA14" i="1"/>
  <c r="A14" i="1" s="1"/>
  <c r="AA10" i="1"/>
  <c r="A10" i="1" s="1"/>
  <c r="L5" i="1"/>
  <c r="AA8" i="9"/>
  <c r="A8" i="9" s="1"/>
  <c r="T8" i="9"/>
  <c r="O8" i="9" s="1"/>
  <c r="M8" i="9"/>
  <c r="AA14" i="4"/>
  <c r="T14" i="4"/>
  <c r="O14" i="4" s="1"/>
  <c r="R16" i="7"/>
  <c r="R31" i="7"/>
  <c r="AA6" i="8"/>
  <c r="A6" i="8" s="1"/>
  <c r="T6" i="8"/>
  <c r="O6" i="8" s="1"/>
  <c r="N6" i="8"/>
  <c r="Q7" i="7"/>
  <c r="P7" i="7"/>
  <c r="O7" i="7"/>
  <c r="N7" i="7"/>
  <c r="M7" i="7"/>
  <c r="Q14" i="7"/>
  <c r="P14" i="7"/>
  <c r="O14" i="7"/>
  <c r="N14" i="7"/>
  <c r="M14" i="7"/>
  <c r="Q5" i="7"/>
  <c r="P5" i="7"/>
  <c r="O5" i="7"/>
  <c r="N5" i="7"/>
  <c r="M5" i="7"/>
  <c r="Z26" i="4"/>
  <c r="Y26" i="4"/>
  <c r="X26" i="4"/>
  <c r="W26" i="4"/>
  <c r="V26" i="4"/>
  <c r="S26" i="4"/>
  <c r="N26" i="4" s="1"/>
  <c r="R26" i="4"/>
  <c r="M26" i="4" s="1"/>
  <c r="Q26" i="4"/>
  <c r="Z10" i="6"/>
  <c r="Y10" i="6"/>
  <c r="X10" i="6"/>
  <c r="W10" i="6"/>
  <c r="V10" i="6"/>
  <c r="S10" i="6"/>
  <c r="N10" i="6" s="1"/>
  <c r="R10" i="6"/>
  <c r="M10" i="6" s="1"/>
  <c r="Q10" i="6"/>
  <c r="Z9" i="1"/>
  <c r="Y9" i="1"/>
  <c r="X9" i="1"/>
  <c r="W9" i="1"/>
  <c r="V9" i="1"/>
  <c r="S9" i="1"/>
  <c r="N9" i="1" s="1"/>
  <c r="R9" i="1"/>
  <c r="M9" i="1" s="1"/>
  <c r="Q9" i="1"/>
  <c r="L9" i="1" s="1"/>
  <c r="Z13" i="1"/>
  <c r="Y13" i="1"/>
  <c r="X13" i="1"/>
  <c r="W13" i="1"/>
  <c r="V13" i="1"/>
  <c r="S13" i="1"/>
  <c r="N13" i="1" s="1"/>
  <c r="R13" i="1"/>
  <c r="M13" i="1" s="1"/>
  <c r="Q13" i="1"/>
  <c r="L13" i="1" s="1"/>
  <c r="K27" i="7" l="1"/>
  <c r="K21" i="7"/>
  <c r="K25" i="7"/>
  <c r="K32" i="7"/>
  <c r="K20" i="7"/>
  <c r="K35" i="7"/>
  <c r="K34" i="7"/>
  <c r="K37" i="7"/>
  <c r="K16" i="7"/>
  <c r="K8" i="7"/>
  <c r="K30" i="7"/>
  <c r="K33" i="7"/>
  <c r="K38" i="7"/>
  <c r="K23" i="7"/>
  <c r="K22" i="7"/>
  <c r="K12" i="7"/>
  <c r="K36" i="7"/>
  <c r="K28" i="7"/>
  <c r="A13" i="4"/>
  <c r="A24" i="4"/>
  <c r="A10" i="4"/>
  <c r="A9" i="4"/>
  <c r="T10" i="6"/>
  <c r="O10" i="6" s="1"/>
  <c r="AA9" i="1"/>
  <c r="T9" i="1"/>
  <c r="O9" i="1" s="1"/>
  <c r="T26" i="4"/>
  <c r="O26" i="4" s="1"/>
  <c r="R7" i="7"/>
  <c r="T13" i="1"/>
  <c r="O13" i="1" s="1"/>
  <c r="AA13" i="1"/>
  <c r="AA10" i="6"/>
  <c r="A10" i="6" s="1"/>
  <c r="AA26" i="4"/>
  <c r="R14" i="7"/>
  <c r="K14" i="7" s="1"/>
  <c r="R5" i="7"/>
  <c r="L26" i="4"/>
  <c r="L10" i="6"/>
  <c r="Z5" i="10"/>
  <c r="Y5" i="10"/>
  <c r="X5" i="10"/>
  <c r="W5" i="10"/>
  <c r="V5" i="10"/>
  <c r="S5" i="10"/>
  <c r="N5" i="10" s="1"/>
  <c r="R5" i="10"/>
  <c r="M5" i="10" s="1"/>
  <c r="Q5" i="10"/>
  <c r="L5" i="10" s="1"/>
  <c r="A12" i="4" l="1"/>
  <c r="K18" i="7"/>
  <c r="A13" i="1"/>
  <c r="AA5" i="10"/>
  <c r="A5" i="10" s="1"/>
  <c r="T5" i="10"/>
  <c r="O5" i="10" s="1"/>
  <c r="Z16" i="4" l="1"/>
  <c r="Y16" i="4"/>
  <c r="X16" i="4"/>
  <c r="W16" i="4"/>
  <c r="V16" i="4"/>
  <c r="S16" i="4"/>
  <c r="N16" i="4" s="1"/>
  <c r="R16" i="4"/>
  <c r="M16" i="4" s="1"/>
  <c r="Q16" i="4"/>
  <c r="L16" i="4" s="1"/>
  <c r="AA16" i="4" l="1"/>
  <c r="T16" i="4"/>
  <c r="O16" i="4" s="1"/>
  <c r="Q17" i="7"/>
  <c r="P17" i="7"/>
  <c r="O17" i="7"/>
  <c r="N17" i="7"/>
  <c r="M17" i="7"/>
  <c r="R17" i="7" l="1"/>
  <c r="K17" i="7" s="1"/>
  <c r="K9" i="7"/>
  <c r="Z12" i="9"/>
  <c r="Y12" i="9"/>
  <c r="X12" i="9"/>
  <c r="W12" i="9"/>
  <c r="V12" i="9"/>
  <c r="S12" i="9"/>
  <c r="N12" i="9" s="1"/>
  <c r="R12" i="9"/>
  <c r="M12" i="9" s="1"/>
  <c r="Q12" i="9"/>
  <c r="L12" i="9" s="1"/>
  <c r="Z7" i="9"/>
  <c r="Y7" i="9"/>
  <c r="X7" i="9"/>
  <c r="W7" i="9"/>
  <c r="V7" i="9"/>
  <c r="S7" i="9"/>
  <c r="N7" i="9" s="1"/>
  <c r="R7" i="9"/>
  <c r="M7" i="9" s="1"/>
  <c r="Q7" i="9"/>
  <c r="L7" i="9" s="1"/>
  <c r="Z5" i="6"/>
  <c r="Y5" i="6"/>
  <c r="X5" i="6"/>
  <c r="W5" i="6"/>
  <c r="V5" i="6"/>
  <c r="S5" i="6"/>
  <c r="N5" i="6" s="1"/>
  <c r="R5" i="6"/>
  <c r="M5" i="6" s="1"/>
  <c r="Q5" i="6"/>
  <c r="L5" i="6" s="1"/>
  <c r="Q15" i="7"/>
  <c r="P15" i="7"/>
  <c r="O15" i="7"/>
  <c r="N15" i="7"/>
  <c r="M15" i="7"/>
  <c r="AA7" i="9" l="1"/>
  <c r="A7" i="9" s="1"/>
  <c r="AA12" i="9"/>
  <c r="A12" i="9" s="1"/>
  <c r="T7" i="9"/>
  <c r="O7" i="9" s="1"/>
  <c r="T12" i="9"/>
  <c r="O12" i="9" s="1"/>
  <c r="A9" i="1"/>
  <c r="AA5" i="6"/>
  <c r="A5" i="6" s="1"/>
  <c r="T5" i="6"/>
  <c r="O5" i="6" s="1"/>
  <c r="R15" i="7"/>
  <c r="A11" i="4" l="1"/>
  <c r="A26" i="4"/>
  <c r="A16" i="4"/>
  <c r="A14" i="4"/>
  <c r="K15" i="7"/>
  <c r="Z6" i="10" l="1"/>
  <c r="Y6" i="10"/>
  <c r="X6" i="10"/>
  <c r="W6" i="10"/>
  <c r="V6" i="10"/>
  <c r="S6" i="10"/>
  <c r="N6" i="10" s="1"/>
  <c r="R6" i="10"/>
  <c r="M6" i="10" s="1"/>
  <c r="Q6" i="10"/>
  <c r="L6" i="10" s="1"/>
  <c r="Z14" i="9"/>
  <c r="Y14" i="9"/>
  <c r="X14" i="9"/>
  <c r="W14" i="9"/>
  <c r="V14" i="9"/>
  <c r="S14" i="9"/>
  <c r="N14" i="9" s="1"/>
  <c r="R14" i="9"/>
  <c r="M14" i="9" s="1"/>
  <c r="Q14" i="9"/>
  <c r="L14" i="9" s="1"/>
  <c r="Z11" i="9"/>
  <c r="Y11" i="9"/>
  <c r="X11" i="9"/>
  <c r="W11" i="9"/>
  <c r="V11" i="9"/>
  <c r="S11" i="9"/>
  <c r="N11" i="9" s="1"/>
  <c r="R11" i="9"/>
  <c r="M11" i="9" s="1"/>
  <c r="Q11" i="9"/>
  <c r="L11" i="9" s="1"/>
  <c r="Z9" i="9"/>
  <c r="Y9" i="9"/>
  <c r="X9" i="9"/>
  <c r="W9" i="9"/>
  <c r="V9" i="9"/>
  <c r="S9" i="9"/>
  <c r="N9" i="9" s="1"/>
  <c r="R9" i="9"/>
  <c r="M9" i="9" s="1"/>
  <c r="Q9" i="9"/>
  <c r="L9" i="9" s="1"/>
  <c r="Z13" i="9"/>
  <c r="Y13" i="9"/>
  <c r="X13" i="9"/>
  <c r="W13" i="9"/>
  <c r="V13" i="9"/>
  <c r="S13" i="9"/>
  <c r="R13" i="9"/>
  <c r="M13" i="9" s="1"/>
  <c r="Q13" i="9"/>
  <c r="L13" i="9" s="1"/>
  <c r="Z6" i="1"/>
  <c r="Y6" i="1"/>
  <c r="X6" i="1"/>
  <c r="W6" i="1"/>
  <c r="V6" i="1"/>
  <c r="S6" i="1"/>
  <c r="N6" i="1" s="1"/>
  <c r="R6" i="1"/>
  <c r="M6" i="1" s="1"/>
  <c r="Q6" i="1"/>
  <c r="L6" i="1" s="1"/>
  <c r="Q39" i="7"/>
  <c r="P39" i="7"/>
  <c r="O39" i="7"/>
  <c r="N39" i="7"/>
  <c r="M39" i="7"/>
  <c r="Z11" i="6"/>
  <c r="Y11" i="6"/>
  <c r="X11" i="6"/>
  <c r="W11" i="6"/>
  <c r="V11" i="6"/>
  <c r="S11" i="6"/>
  <c r="N11" i="6" s="1"/>
  <c r="R11" i="6"/>
  <c r="M11" i="6" s="1"/>
  <c r="Q11" i="6"/>
  <c r="L11" i="6" s="1"/>
  <c r="Z7" i="4"/>
  <c r="Y7" i="4"/>
  <c r="X7" i="4"/>
  <c r="W7" i="4"/>
  <c r="V7" i="4"/>
  <c r="S7" i="4"/>
  <c r="N7" i="4" s="1"/>
  <c r="R7" i="4"/>
  <c r="M7" i="4" s="1"/>
  <c r="Q7" i="4"/>
  <c r="L7" i="4" s="1"/>
  <c r="Z6" i="4"/>
  <c r="Y6" i="4"/>
  <c r="X6" i="4"/>
  <c r="W6" i="4"/>
  <c r="V6" i="4"/>
  <c r="S6" i="4"/>
  <c r="N6" i="4" s="1"/>
  <c r="R6" i="4"/>
  <c r="M6" i="4" s="1"/>
  <c r="Q6" i="4"/>
  <c r="L6" i="4" s="1"/>
  <c r="Q26" i="7"/>
  <c r="P26" i="7"/>
  <c r="O26" i="7"/>
  <c r="N26" i="7"/>
  <c r="M26" i="7"/>
  <c r="Z6" i="2"/>
  <c r="Y6" i="2"/>
  <c r="X6" i="2"/>
  <c r="W6" i="2"/>
  <c r="V6" i="2"/>
  <c r="S6" i="2"/>
  <c r="N6" i="2" s="1"/>
  <c r="R6" i="2"/>
  <c r="M6" i="2" s="1"/>
  <c r="Q6" i="2"/>
  <c r="L6" i="2" s="1"/>
  <c r="Z7" i="2"/>
  <c r="Y7" i="2"/>
  <c r="X7" i="2"/>
  <c r="W7" i="2"/>
  <c r="V7" i="2"/>
  <c r="S7" i="2"/>
  <c r="N7" i="2" s="1"/>
  <c r="R7" i="2"/>
  <c r="M7" i="2" s="1"/>
  <c r="Q7" i="2"/>
  <c r="Z5" i="5"/>
  <c r="Y5" i="5"/>
  <c r="X5" i="5"/>
  <c r="W5" i="5"/>
  <c r="V5" i="5"/>
  <c r="S5" i="5"/>
  <c r="N5" i="5" s="1"/>
  <c r="R5" i="5"/>
  <c r="M5" i="5" s="1"/>
  <c r="Q5" i="5"/>
  <c r="L5" i="5" s="1"/>
  <c r="Z7" i="6"/>
  <c r="Y7" i="6"/>
  <c r="X7" i="6"/>
  <c r="W7" i="6"/>
  <c r="V7" i="6"/>
  <c r="S7" i="6"/>
  <c r="N7" i="6" s="1"/>
  <c r="R7" i="6"/>
  <c r="M7" i="6" s="1"/>
  <c r="Q7" i="6"/>
  <c r="L7" i="6" s="1"/>
  <c r="Z5" i="4"/>
  <c r="Y5" i="4"/>
  <c r="X5" i="4"/>
  <c r="W5" i="4"/>
  <c r="V5" i="4"/>
  <c r="S5" i="4"/>
  <c r="N5" i="4" s="1"/>
  <c r="R5" i="4"/>
  <c r="M5" i="4" s="1"/>
  <c r="Q5" i="4"/>
  <c r="Z8" i="2"/>
  <c r="Y8" i="2"/>
  <c r="X8" i="2"/>
  <c r="W8" i="2"/>
  <c r="V8" i="2"/>
  <c r="Z19" i="1"/>
  <c r="Y19" i="1"/>
  <c r="X19" i="1"/>
  <c r="W19" i="1"/>
  <c r="V19" i="1"/>
  <c r="Z16" i="1"/>
  <c r="Y16" i="1"/>
  <c r="X16" i="1"/>
  <c r="W16" i="1"/>
  <c r="V16" i="1"/>
  <c r="Z11" i="1"/>
  <c r="Y11" i="1"/>
  <c r="X11" i="1"/>
  <c r="W11" i="1"/>
  <c r="V11" i="1"/>
  <c r="Z7" i="8"/>
  <c r="Y7" i="8"/>
  <c r="X7" i="8"/>
  <c r="W7" i="8"/>
  <c r="V7" i="8"/>
  <c r="Z7" i="5"/>
  <c r="Y7" i="5"/>
  <c r="X7" i="5"/>
  <c r="W7" i="5"/>
  <c r="V7" i="5"/>
  <c r="Z29" i="4"/>
  <c r="Y29" i="4"/>
  <c r="X29" i="4"/>
  <c r="W29" i="4"/>
  <c r="V29" i="4"/>
  <c r="Z17" i="4"/>
  <c r="Y17" i="4"/>
  <c r="X17" i="4"/>
  <c r="W17" i="4"/>
  <c r="V17" i="4"/>
  <c r="S17" i="4"/>
  <c r="N17" i="4" s="1"/>
  <c r="R17" i="4"/>
  <c r="M17" i="4" s="1"/>
  <c r="Q17" i="4"/>
  <c r="L17" i="4" s="1"/>
  <c r="Q7" i="8"/>
  <c r="L7" i="8" s="1"/>
  <c r="R7" i="8"/>
  <c r="M7" i="8" s="1"/>
  <c r="S7" i="8"/>
  <c r="N7" i="8" s="1"/>
  <c r="Q7" i="5"/>
  <c r="L7" i="5" s="1"/>
  <c r="R7" i="5"/>
  <c r="M7" i="5" s="1"/>
  <c r="S7" i="5"/>
  <c r="Q29" i="4"/>
  <c r="L29" i="4" s="1"/>
  <c r="R29" i="4"/>
  <c r="M29" i="4" s="1"/>
  <c r="S29" i="4"/>
  <c r="N29" i="4" s="1"/>
  <c r="Q8" i="2"/>
  <c r="L8" i="2" s="1"/>
  <c r="R8" i="2"/>
  <c r="S8" i="2"/>
  <c r="N8" i="2" s="1"/>
  <c r="Q16" i="1"/>
  <c r="L16" i="1" s="1"/>
  <c r="R16" i="1"/>
  <c r="M16" i="1" s="1"/>
  <c r="S16" i="1"/>
  <c r="N16" i="1" s="1"/>
  <c r="Q11" i="1"/>
  <c r="R11" i="1"/>
  <c r="M11" i="1" s="1"/>
  <c r="S11" i="1"/>
  <c r="N11" i="1" s="1"/>
  <c r="Q19" i="1"/>
  <c r="R19" i="1"/>
  <c r="M19" i="1" s="1"/>
  <c r="S19" i="1"/>
  <c r="N19" i="1" s="1"/>
  <c r="AA11" i="6" l="1"/>
  <c r="R39" i="7"/>
  <c r="K39" i="7" s="1"/>
  <c r="AA29" i="4"/>
  <c r="A29" i="4" s="1"/>
  <c r="AA7" i="8"/>
  <c r="A7" i="8" s="1"/>
  <c r="T7" i="8"/>
  <c r="O7" i="8" s="1"/>
  <c r="AA8" i="2"/>
  <c r="A8" i="2" s="1"/>
  <c r="T8" i="2"/>
  <c r="O8" i="2" s="1"/>
  <c r="T19" i="1"/>
  <c r="O19" i="1" s="1"/>
  <c r="T7" i="5"/>
  <c r="O7" i="5" s="1"/>
  <c r="AA7" i="5"/>
  <c r="A7" i="5" s="1"/>
  <c r="T29" i="4"/>
  <c r="O29" i="4" s="1"/>
  <c r="T5" i="4"/>
  <c r="O5" i="4" s="1"/>
  <c r="M8" i="2"/>
  <c r="AA19" i="1"/>
  <c r="A19" i="1" s="1"/>
  <c r="N7" i="5"/>
  <c r="R26" i="7"/>
  <c r="K26" i="7" s="1"/>
  <c r="AA6" i="2"/>
  <c r="A6" i="2" s="1"/>
  <c r="AA7" i="2"/>
  <c r="A7" i="2" s="1"/>
  <c r="T7" i="2"/>
  <c r="O7" i="2" s="1"/>
  <c r="L7" i="2"/>
  <c r="T6" i="2"/>
  <c r="O6" i="2" s="1"/>
  <c r="L19" i="1"/>
  <c r="T11" i="1"/>
  <c r="O11" i="1" s="1"/>
  <c r="AA11" i="1"/>
  <c r="T16" i="1"/>
  <c r="O16" i="1" s="1"/>
  <c r="AA16" i="1"/>
  <c r="L11" i="1"/>
  <c r="AA6" i="1"/>
  <c r="T6" i="1"/>
  <c r="O6" i="1" s="1"/>
  <c r="T11" i="6"/>
  <c r="O11" i="6" s="1"/>
  <c r="AA7" i="6"/>
  <c r="A7" i="6" s="1"/>
  <c r="T7" i="6"/>
  <c r="O7" i="6" s="1"/>
  <c r="T5" i="5"/>
  <c r="O5" i="5" s="1"/>
  <c r="AA5" i="5"/>
  <c r="A5" i="5" s="1"/>
  <c r="T7" i="4"/>
  <c r="O7" i="4" s="1"/>
  <c r="AA6" i="4"/>
  <c r="AA5" i="4"/>
  <c r="L5" i="4"/>
  <c r="T17" i="4"/>
  <c r="O17" i="4" s="1"/>
  <c r="AA7" i="4"/>
  <c r="AA17" i="4"/>
  <c r="T6" i="4"/>
  <c r="O6" i="4" s="1"/>
  <c r="AA6" i="10"/>
  <c r="A6" i="10" s="1"/>
  <c r="T6" i="10"/>
  <c r="O6" i="10" s="1"/>
  <c r="T13" i="9"/>
  <c r="O13" i="9" s="1"/>
  <c r="AA14" i="9"/>
  <c r="A14" i="9" s="1"/>
  <c r="AA11" i="9"/>
  <c r="A11" i="9" s="1"/>
  <c r="N13" i="9"/>
  <c r="AA9" i="9"/>
  <c r="A9" i="9" s="1"/>
  <c r="AA13" i="9"/>
  <c r="A13" i="9" s="1"/>
  <c r="T11" i="9"/>
  <c r="O11" i="9" s="1"/>
  <c r="T14" i="9"/>
  <c r="O14" i="9" s="1"/>
  <c r="T9" i="9"/>
  <c r="O9" i="9" s="1"/>
  <c r="K5" i="7" l="1"/>
  <c r="A5" i="4"/>
  <c r="A17" i="4"/>
  <c r="A7" i="4"/>
  <c r="A6" i="4"/>
  <c r="K6" i="7"/>
  <c r="K13" i="7"/>
  <c r="K31" i="7"/>
  <c r="K24" i="7"/>
  <c r="K19" i="7"/>
  <c r="K7" i="7"/>
  <c r="A11" i="1"/>
  <c r="A16" i="1"/>
  <c r="A6" i="1"/>
</calcChain>
</file>

<file path=xl/sharedStrings.xml><?xml version="1.0" encoding="utf-8"?>
<sst xmlns="http://schemas.openxmlformats.org/spreadsheetml/2006/main" count="271" uniqueCount="101">
  <si>
    <t>Poeng</t>
  </si>
  <si>
    <t>Navn</t>
  </si>
  <si>
    <t>Forening</t>
  </si>
  <si>
    <t>Plassering</t>
  </si>
  <si>
    <t>Uttak til Nordisk</t>
  </si>
  <si>
    <t xml:space="preserve"> </t>
  </si>
  <si>
    <t>SFK Raufjøringen</t>
  </si>
  <si>
    <t>Eidskog JFF</t>
  </si>
  <si>
    <t>Brandval JFF</t>
  </si>
  <si>
    <t>Halfdan Sangnes</t>
  </si>
  <si>
    <t>Odal SFK</t>
  </si>
  <si>
    <t>Oslo Sportsfiskere</t>
  </si>
  <si>
    <t>Eidsvoll Skog JFF</t>
  </si>
  <si>
    <t>Reidar Moen</t>
  </si>
  <si>
    <t>Harald Hovde</t>
  </si>
  <si>
    <t>Gjøvik og Toten SFK</t>
  </si>
  <si>
    <t>Steinar Olsen</t>
  </si>
  <si>
    <t>SFK Pimpel Sør</t>
  </si>
  <si>
    <t>Odd Ringstad</t>
  </si>
  <si>
    <t>Åge R. Nilsen</t>
  </si>
  <si>
    <t>Kenneth Jernberg</t>
  </si>
  <si>
    <t>|</t>
  </si>
  <si>
    <t>Magnus Riksfjord</t>
  </si>
  <si>
    <t>Tom Erling Haugen</t>
  </si>
  <si>
    <t>Steinar Schjager</t>
  </si>
  <si>
    <t>Heidi Karstensen</t>
  </si>
  <si>
    <t>Breivann</t>
  </si>
  <si>
    <t>Terje Lindgren</t>
  </si>
  <si>
    <t>Løiten JFF</t>
  </si>
  <si>
    <t>Birgit Kildalen</t>
  </si>
  <si>
    <t>Torild Langerud</t>
  </si>
  <si>
    <t>Johan Alexander Ruud</t>
  </si>
  <si>
    <t>Nils Øverby</t>
  </si>
  <si>
    <t>Roy Fjeld</t>
  </si>
  <si>
    <t>Kjell Kolstad</t>
  </si>
  <si>
    <t>Jan Tore Nedgården</t>
  </si>
  <si>
    <t>Roy Tore Nordeng</t>
  </si>
  <si>
    <t>Skaun JFF</t>
  </si>
  <si>
    <t>Sonni Sangnes</t>
  </si>
  <si>
    <t>Jan Inngjerdingen</t>
  </si>
  <si>
    <t>Kenneth Fidje</t>
  </si>
  <si>
    <t>Aleksander Abrahamsen</t>
  </si>
  <si>
    <t>NJFF</t>
  </si>
  <si>
    <t>Agder Sportsfiskere</t>
  </si>
  <si>
    <t>Bjørn Huus</t>
  </si>
  <si>
    <t>Trysil SFK</t>
  </si>
  <si>
    <t>Bent Fjeld</t>
  </si>
  <si>
    <t>Frode Nerberg</t>
  </si>
  <si>
    <t>Lucian Iurac</t>
  </si>
  <si>
    <t>Svein Arne Gjelsnesvangen</t>
  </si>
  <si>
    <t>Nordre Rømskog JFF</t>
  </si>
  <si>
    <t>Juliane Jørgensen</t>
  </si>
  <si>
    <t>Ole Magne Berget</t>
  </si>
  <si>
    <t>Atle Nordheim</t>
  </si>
  <si>
    <t>Knut Hoftvedt</t>
  </si>
  <si>
    <t>Lillestrøm SF</t>
  </si>
  <si>
    <t>Johnny Kildalen</t>
  </si>
  <si>
    <t>Åge R Nilsen</t>
  </si>
  <si>
    <t>Markus Hansen</t>
  </si>
  <si>
    <t>Trym Schjager</t>
  </si>
  <si>
    <t>Tina Ovaska</t>
  </si>
  <si>
    <t>Ivar Ståle Hågensen</t>
  </si>
  <si>
    <t>Hans Egil Hansen</t>
  </si>
  <si>
    <t>Arne Tøstibakken</t>
  </si>
  <si>
    <t>Norgescup isfiske 2024  Herre senior</t>
  </si>
  <si>
    <t>Rysjøen</t>
  </si>
  <si>
    <t>Norgescup isfiske 2024  Dame senior</t>
  </si>
  <si>
    <t>Norgescup isfiske 2024  Junior gutt</t>
  </si>
  <si>
    <t>Norgescup isfiske 2024  Junior jente</t>
  </si>
  <si>
    <t>Norgescup isfiske 2024  Herre veteran</t>
  </si>
  <si>
    <t>Norgescup isfiske 2024  Dame veteran</t>
  </si>
  <si>
    <t>Norgescup isfiske 2024  Herre eldre veteran</t>
  </si>
  <si>
    <t>Norgescup isfiske 2024  Dame eldre veteran</t>
  </si>
  <si>
    <t>Norgescup isfiske 2024  Sammenlagt</t>
  </si>
  <si>
    <t>Espen Kronvald</t>
  </si>
  <si>
    <t>Simen Magnus Kristiansen</t>
  </si>
  <si>
    <t>Simen Gruer-Larsen</t>
  </si>
  <si>
    <t>Anita Gruer-Larsen</t>
  </si>
  <si>
    <t>Roy Tore Norden g</t>
  </si>
  <si>
    <t>Marius Hassve</t>
  </si>
  <si>
    <t>Jørn A. Jørgensen</t>
  </si>
  <si>
    <t>Markus Strande</t>
  </si>
  <si>
    <t>Knut Egil Werkeland</t>
  </si>
  <si>
    <t>Knut Huus-Hansen</t>
  </si>
  <si>
    <t>Bodø JFF</t>
  </si>
  <si>
    <t>Kjell Joar Nerhagen</t>
  </si>
  <si>
    <t>Daniel Rossetvik</t>
  </si>
  <si>
    <t>Høland JFF</t>
  </si>
  <si>
    <t>Yulian Holtslag</t>
  </si>
  <si>
    <t>Jan Arild Lerudsmoen</t>
  </si>
  <si>
    <t>Ola Sjøli</t>
  </si>
  <si>
    <t>Lierelva FF</t>
  </si>
  <si>
    <t>Arne Ronny Tøstibakken</t>
  </si>
  <si>
    <t>Kai Fjerdingby</t>
  </si>
  <si>
    <t>Stian Røed</t>
  </si>
  <si>
    <t>Gjerstad JFF</t>
  </si>
  <si>
    <t>Jørgen Holt</t>
  </si>
  <si>
    <t>Tom Erik Stømner</t>
  </si>
  <si>
    <t>Preben Andre Johannesen</t>
  </si>
  <si>
    <t>Nicoline Riksfjord</t>
  </si>
  <si>
    <t>Lars Rypås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</si>
</sst>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m"/>
  </numFmts>
  <fonts count="5" x14ac:knownFonts="1">
    <font>
      <sz val="10"/>
      <name val="Times New Roman"/>
    </font>
    <font>
      <sz val="22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4" xfId="0" applyFont="1" applyBorder="1"/>
    <xf numFmtId="0" fontId="0" fillId="0" borderId="25" xfId="0" applyBorder="1"/>
    <xf numFmtId="0" fontId="3" fillId="0" borderId="26" xfId="0" applyFont="1" applyBorder="1"/>
    <xf numFmtId="0" fontId="3" fillId="0" borderId="27" xfId="0" applyFont="1" applyBorder="1"/>
    <xf numFmtId="164" fontId="4" fillId="0" borderId="22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6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10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7" xfId="0" applyFont="1" applyFill="1" applyBorder="1" applyAlignment="1">
      <alignment horizontal="right"/>
    </xf>
    <xf numFmtId="0" fontId="3" fillId="2" borderId="28" xfId="0" applyFont="1" applyFill="1" applyBorder="1"/>
    <xf numFmtId="0" fontId="3" fillId="2" borderId="20" xfId="0" applyFont="1" applyFill="1" applyBorder="1"/>
    <xf numFmtId="1" fontId="0" fillId="0" borderId="4" xfId="0" applyNumberFormat="1" applyBorder="1"/>
    <xf numFmtId="1" fontId="0" fillId="0" borderId="29" xfId="0" applyNumberFormat="1" applyBorder="1"/>
    <xf numFmtId="1" fontId="3" fillId="0" borderId="29" xfId="0" applyNumberFormat="1" applyFont="1" applyBorder="1"/>
    <xf numFmtId="1" fontId="3" fillId="0" borderId="30" xfId="0" applyNumberFormat="1" applyFont="1" applyBorder="1"/>
    <xf numFmtId="1" fontId="3" fillId="2" borderId="31" xfId="0" applyNumberFormat="1" applyFont="1" applyFill="1" applyBorder="1"/>
    <xf numFmtId="1" fontId="0" fillId="0" borderId="0" xfId="0" applyNumberFormat="1"/>
    <xf numFmtId="0" fontId="3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5" xfId="0" applyFill="1" applyBorder="1"/>
    <xf numFmtId="0" fontId="0" fillId="2" borderId="32" xfId="0" applyFill="1" applyBorder="1"/>
    <xf numFmtId="0" fontId="3" fillId="2" borderId="24" xfId="0" applyFont="1" applyFill="1" applyBorder="1"/>
    <xf numFmtId="0" fontId="3" fillId="2" borderId="3" xfId="0" applyFont="1" applyFill="1" applyBorder="1"/>
    <xf numFmtId="0" fontId="3" fillId="2" borderId="26" xfId="0" applyFont="1" applyFill="1" applyBorder="1"/>
    <xf numFmtId="0" fontId="3" fillId="2" borderId="4" xfId="0" applyFont="1" applyFill="1" applyBorder="1"/>
    <xf numFmtId="0" fontId="3" fillId="2" borderId="33" xfId="0" applyFont="1" applyFill="1" applyBorder="1"/>
    <xf numFmtId="0" fontId="3" fillId="2" borderId="22" xfId="0" applyFont="1" applyFill="1" applyBorder="1"/>
    <xf numFmtId="164" fontId="4" fillId="2" borderId="23" xfId="0" applyNumberFormat="1" applyFont="1" applyFill="1" applyBorder="1" applyAlignment="1">
      <alignment horizontal="center"/>
    </xf>
    <xf numFmtId="164" fontId="4" fillId="2" borderId="34" xfId="0" applyNumberFormat="1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34" xfId="0" applyFont="1" applyFill="1" applyBorder="1"/>
    <xf numFmtId="0" fontId="3" fillId="2" borderId="35" xfId="0" applyFont="1" applyFill="1" applyBorder="1"/>
    <xf numFmtId="0" fontId="0" fillId="0" borderId="36" xfId="0" applyBorder="1"/>
    <xf numFmtId="0" fontId="2" fillId="0" borderId="1" xfId="0" applyFont="1" applyBorder="1"/>
    <xf numFmtId="0" fontId="3" fillId="2" borderId="37" xfId="0" applyFont="1" applyFill="1" applyBorder="1"/>
    <xf numFmtId="0" fontId="0" fillId="2" borderId="36" xfId="0" applyFill="1" applyBorder="1"/>
    <xf numFmtId="0" fontId="2" fillId="2" borderId="1" xfId="0" applyFont="1" applyFill="1" applyBorder="1"/>
    <xf numFmtId="0" fontId="3" fillId="2" borderId="38" xfId="0" applyFont="1" applyFill="1" applyBorder="1"/>
    <xf numFmtId="0" fontId="3" fillId="2" borderId="39" xfId="0" applyFont="1" applyFill="1" applyBorder="1"/>
    <xf numFmtId="164" fontId="4" fillId="2" borderId="35" xfId="0" applyNumberFormat="1" applyFont="1" applyFill="1" applyBorder="1" applyAlignment="1">
      <alignment horizontal="center"/>
    </xf>
    <xf numFmtId="0" fontId="3" fillId="2" borderId="16" xfId="0" applyFont="1" applyFill="1" applyBorder="1"/>
    <xf numFmtId="1" fontId="3" fillId="2" borderId="40" xfId="0" applyNumberFormat="1" applyFont="1" applyFill="1" applyBorder="1"/>
    <xf numFmtId="0" fontId="3" fillId="2" borderId="32" xfId="0" applyFont="1" applyFill="1" applyBorder="1"/>
    <xf numFmtId="0" fontId="3" fillId="2" borderId="46" xfId="0" applyFont="1" applyFill="1" applyBorder="1"/>
    <xf numFmtId="0" fontId="3" fillId="0" borderId="24" xfId="0" applyFont="1" applyBorder="1" applyAlignment="1">
      <alignment horizontal="center"/>
    </xf>
    <xf numFmtId="0" fontId="3" fillId="0" borderId="4" xfId="0" applyFont="1" applyBorder="1"/>
    <xf numFmtId="14" fontId="3" fillId="0" borderId="35" xfId="0" applyNumberFormat="1" applyFont="1" applyBorder="1"/>
    <xf numFmtId="0" fontId="3" fillId="2" borderId="27" xfId="0" applyFont="1" applyFill="1" applyBorder="1"/>
    <xf numFmtId="0" fontId="3" fillId="2" borderId="13" xfId="0" applyFont="1" applyFill="1" applyBorder="1" applyAlignment="1">
      <alignment horizontal="right"/>
    </xf>
    <xf numFmtId="0" fontId="3" fillId="0" borderId="46" xfId="0" applyFont="1" applyBorder="1"/>
    <xf numFmtId="0" fontId="3" fillId="2" borderId="16" xfId="0" applyFont="1" applyFill="1" applyBorder="1" applyAlignment="1">
      <alignment horizontal="right"/>
    </xf>
    <xf numFmtId="0" fontId="3" fillId="2" borderId="50" xfId="0" applyFont="1" applyFill="1" applyBorder="1"/>
    <xf numFmtId="0" fontId="0" fillId="0" borderId="0" xfId="0" applyAlignment="1">
      <alignment horizontal="left"/>
    </xf>
    <xf numFmtId="0" fontId="3" fillId="2" borderId="49" xfId="0" applyFont="1" applyFill="1" applyBorder="1"/>
    <xf numFmtId="0" fontId="3" fillId="2" borderId="42" xfId="0" applyFont="1" applyFill="1" applyBorder="1"/>
    <xf numFmtId="0" fontId="3" fillId="2" borderId="45" xfId="0" applyFont="1" applyFill="1" applyBorder="1"/>
    <xf numFmtId="0" fontId="3" fillId="2" borderId="9" xfId="0" applyFont="1" applyFill="1" applyBorder="1"/>
    <xf numFmtId="0" fontId="3" fillId="2" borderId="47" xfId="0" applyFont="1" applyFill="1" applyBorder="1"/>
    <xf numFmtId="0" fontId="3" fillId="2" borderId="5" xfId="0" applyFont="1" applyFill="1" applyBorder="1" applyAlignment="1">
      <alignment horizontal="right"/>
    </xf>
    <xf numFmtId="0" fontId="3" fillId="0" borderId="50" xfId="0" applyFont="1" applyBorder="1"/>
    <xf numFmtId="0" fontId="3" fillId="2" borderId="0" xfId="0" applyFont="1" applyFill="1" applyAlignment="1">
      <alignment horizontal="center"/>
    </xf>
    <xf numFmtId="0" fontId="3" fillId="2" borderId="48" xfId="0" applyFont="1" applyFill="1" applyBorder="1"/>
    <xf numFmtId="0" fontId="0" fillId="2" borderId="26" xfId="0" applyFill="1" applyBorder="1"/>
    <xf numFmtId="0" fontId="3" fillId="2" borderId="20" xfId="0" quotePrefix="1" applyFont="1" applyFill="1" applyBorder="1"/>
    <xf numFmtId="0" fontId="0" fillId="2" borderId="0" xfId="0" applyFill="1" applyAlignment="1">
      <alignment horizontal="left"/>
    </xf>
    <xf numFmtId="0" fontId="3" fillId="2" borderId="12" xfId="0" applyFont="1" applyFill="1" applyBorder="1" applyAlignment="1">
      <alignment horizontal="right"/>
    </xf>
    <xf numFmtId="0" fontId="3" fillId="2" borderId="23" xfId="0" applyFont="1" applyFill="1" applyBorder="1"/>
    <xf numFmtId="0" fontId="3" fillId="2" borderId="52" xfId="0" applyFont="1" applyFill="1" applyBorder="1"/>
    <xf numFmtId="0" fontId="3" fillId="2" borderId="43" xfId="0" applyFont="1" applyFill="1" applyBorder="1"/>
    <xf numFmtId="0" fontId="3" fillId="2" borderId="41" xfId="0" applyFont="1" applyFill="1" applyBorder="1"/>
    <xf numFmtId="0" fontId="3" fillId="2" borderId="44" xfId="0" applyFont="1" applyFill="1" applyBorder="1"/>
    <xf numFmtId="0" fontId="3" fillId="2" borderId="51" xfId="0" applyFont="1" applyFill="1" applyBorder="1"/>
    <xf numFmtId="0" fontId="3" fillId="2" borderId="18" xfId="0" applyFont="1" applyFill="1" applyBorder="1"/>
    <xf numFmtId="0" fontId="3" fillId="2" borderId="17" xfId="0" applyFont="1" applyFill="1" applyBorder="1"/>
    <xf numFmtId="0" fontId="3" fillId="2" borderId="19" xfId="0" applyFont="1" applyFill="1" applyBorder="1"/>
    <xf numFmtId="0" fontId="3" fillId="0" borderId="15" xfId="0" applyFont="1" applyBorder="1"/>
    <xf numFmtId="0" fontId="3" fillId="2" borderId="43" xfId="0" applyFont="1" applyFill="1" applyBorder="1" applyAlignment="1">
      <alignment horizontal="right"/>
    </xf>
    <xf numFmtId="1" fontId="3" fillId="2" borderId="29" xfId="0" applyNumberFormat="1" applyFont="1" applyFill="1" applyBorder="1"/>
    <xf numFmtId="0" fontId="3" fillId="2" borderId="53" xfId="0" applyFont="1" applyFill="1" applyBorder="1"/>
    <xf numFmtId="1" fontId="3" fillId="2" borderId="54" xfId="0" applyNumberFormat="1" applyFont="1" applyFill="1" applyBorder="1"/>
    <xf numFmtId="0" fontId="3" fillId="0" borderId="9" xfId="0" applyFont="1" applyBorder="1"/>
    <xf numFmtId="0" fontId="1" fillId="2" borderId="26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24" xfId="0" applyFont="1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164" fontId="4" fillId="2" borderId="5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X471"/>
  <sheetViews>
    <sheetView tabSelected="1" workbookViewId="0">
      <selection sqref="A1:D1"/>
    </sheetView>
  </sheetViews>
  <sheetFormatPr baseColWidth="10" defaultRowHeight="12.75" x14ac:dyDescent="0.2"/>
  <cols>
    <col min="1" max="1" width="26" customWidth="1"/>
    <col min="2" max="2" width="25.33203125" customWidth="1"/>
    <col min="3" max="5" width="13.33203125" customWidth="1"/>
    <col min="6" max="7" width="15.83203125" customWidth="1"/>
    <col min="8" max="8" width="16.1640625" customWidth="1"/>
    <col min="9" max="9" width="3.1640625" hidden="1" customWidth="1"/>
    <col min="10" max="10" width="3.33203125" hidden="1" customWidth="1"/>
    <col min="11" max="11" width="6.6640625" style="48" customWidth="1"/>
    <col min="12" max="12" width="5.33203125" style="28" customWidth="1"/>
    <col min="13" max="14" width="3.83203125" hidden="1" customWidth="1"/>
    <col min="15" max="15" width="3.6640625" hidden="1" customWidth="1"/>
    <col min="16" max="16" width="3.33203125" hidden="1" customWidth="1"/>
    <col min="17" max="17" width="3.83203125" hidden="1" customWidth="1"/>
    <col min="18" max="18" width="6.5" hidden="1" customWidth="1"/>
  </cols>
  <sheetData>
    <row r="1" spans="1:24" ht="24.95" customHeight="1" thickBot="1" x14ac:dyDescent="0.45">
      <c r="A1" s="116" t="s">
        <v>73</v>
      </c>
      <c r="B1" s="117"/>
      <c r="C1" s="117"/>
      <c r="D1" s="117"/>
      <c r="E1" s="1"/>
      <c r="F1" s="1"/>
      <c r="G1" s="1"/>
      <c r="H1" s="1"/>
      <c r="I1" s="1"/>
      <c r="J1" s="1"/>
      <c r="K1" s="43"/>
    </row>
    <row r="2" spans="1:24" ht="24.95" customHeight="1" thickBot="1" x14ac:dyDescent="0.45">
      <c r="A2" s="23"/>
      <c r="C2" s="67"/>
      <c r="D2" s="1"/>
      <c r="E2" s="1"/>
      <c r="F2" s="68" t="s">
        <v>3</v>
      </c>
      <c r="G2" s="1"/>
      <c r="H2" s="2"/>
      <c r="I2" s="3"/>
      <c r="J2" s="4"/>
      <c r="K2" s="44"/>
      <c r="S2" s="99"/>
      <c r="T2" s="99"/>
      <c r="U2" s="99"/>
      <c r="V2" s="99"/>
      <c r="W2" s="99"/>
      <c r="X2" s="87"/>
    </row>
    <row r="3" spans="1:24" ht="15.95" customHeight="1" x14ac:dyDescent="0.2">
      <c r="A3" s="24"/>
      <c r="B3" s="22"/>
      <c r="C3" s="79" t="s">
        <v>65</v>
      </c>
      <c r="D3" s="79" t="s">
        <v>26</v>
      </c>
      <c r="E3" s="79"/>
      <c r="F3" s="119"/>
      <c r="G3" s="119"/>
      <c r="H3" s="121"/>
      <c r="I3" s="25"/>
      <c r="J3" s="80" t="s">
        <v>5</v>
      </c>
      <c r="K3" s="45" t="s">
        <v>0</v>
      </c>
      <c r="O3" t="s">
        <v>21</v>
      </c>
      <c r="S3" s="33"/>
      <c r="T3" s="99"/>
      <c r="U3" s="99"/>
      <c r="V3" s="99"/>
      <c r="W3" s="33"/>
    </row>
    <row r="4" spans="1:24" ht="15.95" customHeight="1" thickBot="1" x14ac:dyDescent="0.25">
      <c r="A4" s="11" t="s">
        <v>1</v>
      </c>
      <c r="B4" s="21" t="s">
        <v>2</v>
      </c>
      <c r="C4" s="26">
        <v>45277</v>
      </c>
      <c r="D4" s="26">
        <v>45312</v>
      </c>
      <c r="E4" s="26"/>
      <c r="F4" s="120"/>
      <c r="G4" s="120"/>
      <c r="H4" s="122"/>
      <c r="I4" s="27"/>
      <c r="J4" s="81"/>
      <c r="K4" s="46"/>
      <c r="S4" s="33"/>
      <c r="T4" s="33"/>
      <c r="U4" s="33"/>
      <c r="V4" s="33"/>
      <c r="W4" s="33"/>
    </row>
    <row r="5" spans="1:24" s="33" customFormat="1" ht="12.95" customHeight="1" x14ac:dyDescent="0.2">
      <c r="A5" s="88" t="s">
        <v>22</v>
      </c>
      <c r="B5" s="89" t="s">
        <v>17</v>
      </c>
      <c r="C5" s="111">
        <v>2</v>
      </c>
      <c r="D5" s="89">
        <v>8</v>
      </c>
      <c r="E5" s="89"/>
      <c r="F5" s="89"/>
      <c r="G5" s="89"/>
      <c r="H5" s="104"/>
      <c r="I5" s="104"/>
      <c r="J5" s="103"/>
      <c r="K5" s="112">
        <f t="shared" ref="K5:K38" si="0">IF(R5&lt;1," ",R5)</f>
        <v>32</v>
      </c>
      <c r="L5" s="34"/>
      <c r="M5" s="33">
        <f t="shared" ref="M5:M38" si="1">IF(COUNT(C5:J5)&gt;0,SMALL(C5:J5,1),21)</f>
        <v>2</v>
      </c>
      <c r="N5" s="33">
        <f t="shared" ref="N5:N38" si="2">IF(COUNT(C5:J5)&gt;1,SMALL(C5:J5,2),21)</f>
        <v>8</v>
      </c>
      <c r="O5" s="33">
        <f t="shared" ref="O5:O38" si="3">IF(COUNT(C5:J5)&gt;2,SMALL(C5:J5,3),21)</f>
        <v>21</v>
      </c>
      <c r="P5" s="33">
        <f t="shared" ref="P5:P38" si="4">IF(COUNT(C5:J5)&gt;3,SMALL(C5:J5,4),21)</f>
        <v>21</v>
      </c>
      <c r="Q5" s="33">
        <f t="shared" ref="Q5:Q38" si="5">IF(COUNT(C5:J5)&gt;4,SMALL(C5:J5,5),21)</f>
        <v>21</v>
      </c>
      <c r="R5">
        <f t="shared" ref="R5:R38" si="6">21*5-M5-N5-O5-P5-Q5-((5-COUNT(M5:Q5))*21)</f>
        <v>32</v>
      </c>
      <c r="S5"/>
      <c r="T5"/>
      <c r="U5"/>
      <c r="W5"/>
    </row>
    <row r="6" spans="1:24" s="33" customFormat="1" ht="12.95" customHeight="1" x14ac:dyDescent="0.2">
      <c r="A6" s="35" t="s">
        <v>46</v>
      </c>
      <c r="B6" s="36" t="s">
        <v>7</v>
      </c>
      <c r="C6" s="40">
        <v>10</v>
      </c>
      <c r="D6" s="29">
        <v>1</v>
      </c>
      <c r="E6" s="30"/>
      <c r="F6" s="36"/>
      <c r="G6" s="31"/>
      <c r="H6" s="31"/>
      <c r="I6" s="31"/>
      <c r="J6" s="30"/>
      <c r="K6" s="47">
        <f t="shared" si="0"/>
        <v>31</v>
      </c>
      <c r="L6" s="34"/>
      <c r="M6" s="33">
        <f t="shared" si="1"/>
        <v>1</v>
      </c>
      <c r="N6" s="33">
        <f t="shared" si="2"/>
        <v>10</v>
      </c>
      <c r="O6" s="33">
        <f t="shared" si="3"/>
        <v>21</v>
      </c>
      <c r="P6" s="33">
        <f t="shared" si="4"/>
        <v>21</v>
      </c>
      <c r="Q6" s="33">
        <f t="shared" si="5"/>
        <v>21</v>
      </c>
      <c r="R6">
        <f t="shared" si="6"/>
        <v>31</v>
      </c>
      <c r="S6"/>
      <c r="T6"/>
      <c r="U6"/>
      <c r="W6"/>
    </row>
    <row r="7" spans="1:24" s="33" customFormat="1" ht="12.95" customHeight="1" x14ac:dyDescent="0.2">
      <c r="A7" s="35" t="s">
        <v>62</v>
      </c>
      <c r="B7" s="36" t="s">
        <v>43</v>
      </c>
      <c r="C7" s="40">
        <v>4</v>
      </c>
      <c r="D7" s="29">
        <v>7</v>
      </c>
      <c r="E7" s="30"/>
      <c r="F7" s="29"/>
      <c r="G7" s="31"/>
      <c r="H7" s="31"/>
      <c r="I7" s="31"/>
      <c r="J7" s="30"/>
      <c r="K7" s="47">
        <f t="shared" si="0"/>
        <v>31</v>
      </c>
      <c r="L7" s="34"/>
      <c r="M7" s="33">
        <f t="shared" si="1"/>
        <v>4</v>
      </c>
      <c r="N7" s="33">
        <f t="shared" si="2"/>
        <v>7</v>
      </c>
      <c r="O7" s="33">
        <f t="shared" si="3"/>
        <v>21</v>
      </c>
      <c r="P7" s="33">
        <f t="shared" si="4"/>
        <v>21</v>
      </c>
      <c r="Q7" s="33">
        <f t="shared" si="5"/>
        <v>21</v>
      </c>
      <c r="R7">
        <f t="shared" si="6"/>
        <v>31</v>
      </c>
      <c r="S7"/>
      <c r="T7"/>
      <c r="U7"/>
      <c r="W7"/>
    </row>
    <row r="8" spans="1:24" ht="12.95" customHeight="1" x14ac:dyDescent="0.2">
      <c r="A8" s="35" t="s">
        <v>23</v>
      </c>
      <c r="B8" s="36" t="s">
        <v>6</v>
      </c>
      <c r="C8" s="40">
        <v>1</v>
      </c>
      <c r="D8" s="29">
        <v>15</v>
      </c>
      <c r="E8" s="30"/>
      <c r="F8" s="29"/>
      <c r="G8" s="31"/>
      <c r="H8" s="31"/>
      <c r="I8" s="31"/>
      <c r="J8" s="30"/>
      <c r="K8" s="47">
        <f t="shared" si="0"/>
        <v>26</v>
      </c>
      <c r="L8" s="34"/>
      <c r="M8" s="33">
        <f t="shared" si="1"/>
        <v>1</v>
      </c>
      <c r="N8" s="33">
        <f t="shared" si="2"/>
        <v>15</v>
      </c>
      <c r="O8" s="33">
        <f t="shared" si="3"/>
        <v>21</v>
      </c>
      <c r="P8" s="33">
        <f t="shared" si="4"/>
        <v>21</v>
      </c>
      <c r="Q8" s="33">
        <f t="shared" si="5"/>
        <v>21</v>
      </c>
      <c r="R8">
        <f t="shared" si="6"/>
        <v>26</v>
      </c>
      <c r="V8" s="33"/>
    </row>
    <row r="9" spans="1:24" ht="12.95" customHeight="1" x14ac:dyDescent="0.2">
      <c r="A9" s="35" t="s">
        <v>48</v>
      </c>
      <c r="B9" s="36" t="s">
        <v>17</v>
      </c>
      <c r="C9" s="40"/>
      <c r="D9" s="29">
        <v>2</v>
      </c>
      <c r="E9" s="30"/>
      <c r="F9" s="29"/>
      <c r="G9" s="31"/>
      <c r="H9" s="31"/>
      <c r="I9" s="31"/>
      <c r="J9" s="30"/>
      <c r="K9" s="47">
        <f t="shared" si="0"/>
        <v>19</v>
      </c>
      <c r="L9" s="34"/>
      <c r="M9" s="33">
        <f t="shared" si="1"/>
        <v>2</v>
      </c>
      <c r="N9" s="33">
        <f t="shared" si="2"/>
        <v>21</v>
      </c>
      <c r="O9" s="33">
        <f t="shared" si="3"/>
        <v>21</v>
      </c>
      <c r="P9" s="33">
        <f t="shared" si="4"/>
        <v>21</v>
      </c>
      <c r="Q9" s="33">
        <f t="shared" si="5"/>
        <v>21</v>
      </c>
      <c r="R9">
        <f t="shared" si="6"/>
        <v>19</v>
      </c>
      <c r="V9" s="33"/>
    </row>
    <row r="10" spans="1:24" ht="12.95" customHeight="1" x14ac:dyDescent="0.2">
      <c r="A10" s="35" t="s">
        <v>30</v>
      </c>
      <c r="B10" s="36" t="s">
        <v>6</v>
      </c>
      <c r="C10" s="40">
        <v>3</v>
      </c>
      <c r="D10" s="29"/>
      <c r="E10" s="30"/>
      <c r="F10" s="29"/>
      <c r="G10" s="31"/>
      <c r="H10" s="31"/>
      <c r="I10" s="31"/>
      <c r="J10" s="30"/>
      <c r="K10" s="47">
        <f t="shared" si="0"/>
        <v>18</v>
      </c>
      <c r="L10" s="34"/>
      <c r="M10" s="33">
        <f t="shared" si="1"/>
        <v>3</v>
      </c>
      <c r="N10" s="33">
        <f t="shared" si="2"/>
        <v>21</v>
      </c>
      <c r="O10" s="33">
        <f t="shared" si="3"/>
        <v>21</v>
      </c>
      <c r="P10" s="33">
        <f t="shared" si="4"/>
        <v>21</v>
      </c>
      <c r="Q10" s="33">
        <f t="shared" si="5"/>
        <v>21</v>
      </c>
      <c r="R10">
        <f t="shared" si="6"/>
        <v>18</v>
      </c>
      <c r="V10" s="33"/>
    </row>
    <row r="11" spans="1:24" ht="12.95" customHeight="1" x14ac:dyDescent="0.2">
      <c r="A11" s="35" t="s">
        <v>27</v>
      </c>
      <c r="B11" s="36" t="s">
        <v>17</v>
      </c>
      <c r="C11" s="40"/>
      <c r="D11" s="29">
        <v>3</v>
      </c>
      <c r="E11" s="30"/>
      <c r="F11" s="29"/>
      <c r="G11" s="31"/>
      <c r="H11" s="31"/>
      <c r="I11" s="31"/>
      <c r="J11" s="30"/>
      <c r="K11" s="47">
        <f t="shared" si="0"/>
        <v>18</v>
      </c>
      <c r="L11" s="34"/>
      <c r="M11" s="33">
        <f t="shared" si="1"/>
        <v>3</v>
      </c>
      <c r="N11" s="33">
        <f t="shared" si="2"/>
        <v>21</v>
      </c>
      <c r="O11" s="33">
        <f t="shared" si="3"/>
        <v>21</v>
      </c>
      <c r="P11" s="33">
        <f t="shared" si="4"/>
        <v>21</v>
      </c>
      <c r="Q11" s="33">
        <f t="shared" si="5"/>
        <v>21</v>
      </c>
      <c r="R11">
        <f t="shared" si="6"/>
        <v>18</v>
      </c>
      <c r="V11" s="33"/>
    </row>
    <row r="12" spans="1:24" ht="12.95" customHeight="1" x14ac:dyDescent="0.2">
      <c r="A12" s="35" t="s">
        <v>58</v>
      </c>
      <c r="B12" s="36" t="s">
        <v>10</v>
      </c>
      <c r="C12" s="40"/>
      <c r="D12" s="29">
        <v>4</v>
      </c>
      <c r="E12" s="30"/>
      <c r="F12" s="29"/>
      <c r="G12" s="31"/>
      <c r="H12" s="31"/>
      <c r="I12" s="31"/>
      <c r="J12" s="30"/>
      <c r="K12" s="47">
        <f t="shared" si="0"/>
        <v>17</v>
      </c>
      <c r="L12" s="34"/>
      <c r="M12" s="33">
        <f t="shared" si="1"/>
        <v>4</v>
      </c>
      <c r="N12" s="33">
        <f t="shared" si="2"/>
        <v>21</v>
      </c>
      <c r="O12" s="33">
        <f t="shared" si="3"/>
        <v>21</v>
      </c>
      <c r="P12" s="33">
        <f t="shared" si="4"/>
        <v>21</v>
      </c>
      <c r="Q12" s="33">
        <f t="shared" si="5"/>
        <v>21</v>
      </c>
      <c r="R12">
        <f t="shared" si="6"/>
        <v>17</v>
      </c>
      <c r="V12" s="33"/>
    </row>
    <row r="13" spans="1:24" ht="12.95" customHeight="1" x14ac:dyDescent="0.2">
      <c r="A13" s="10" t="s">
        <v>16</v>
      </c>
      <c r="B13" s="12" t="s">
        <v>45</v>
      </c>
      <c r="C13" s="7">
        <v>13</v>
      </c>
      <c r="D13" s="5">
        <v>12</v>
      </c>
      <c r="E13" s="8"/>
      <c r="F13" s="5"/>
      <c r="G13" s="9"/>
      <c r="H13" s="9"/>
      <c r="I13" s="9"/>
      <c r="J13" s="8"/>
      <c r="K13" s="47">
        <f t="shared" si="0"/>
        <v>17</v>
      </c>
      <c r="L13" s="34"/>
      <c r="M13" s="33">
        <f t="shared" si="1"/>
        <v>12</v>
      </c>
      <c r="N13" s="33">
        <f t="shared" si="2"/>
        <v>13</v>
      </c>
      <c r="O13" s="33">
        <f t="shared" si="3"/>
        <v>21</v>
      </c>
      <c r="P13" s="33">
        <f t="shared" si="4"/>
        <v>21</v>
      </c>
      <c r="Q13" s="33">
        <f t="shared" si="5"/>
        <v>21</v>
      </c>
      <c r="R13">
        <f t="shared" si="6"/>
        <v>17</v>
      </c>
      <c r="V13" s="33"/>
    </row>
    <row r="14" spans="1:24" ht="12.95" customHeight="1" x14ac:dyDescent="0.2">
      <c r="A14" s="35" t="s">
        <v>53</v>
      </c>
      <c r="B14" s="36" t="s">
        <v>12</v>
      </c>
      <c r="C14" s="40">
        <v>5</v>
      </c>
      <c r="D14" s="29"/>
      <c r="E14" s="30"/>
      <c r="F14" s="29"/>
      <c r="G14" s="31"/>
      <c r="H14" s="31"/>
      <c r="I14" s="31"/>
      <c r="J14" s="30"/>
      <c r="K14" s="47">
        <f t="shared" si="0"/>
        <v>16</v>
      </c>
      <c r="L14" s="34"/>
      <c r="M14" s="33">
        <f t="shared" si="1"/>
        <v>5</v>
      </c>
      <c r="N14" s="33">
        <f t="shared" si="2"/>
        <v>21</v>
      </c>
      <c r="O14" s="33">
        <f t="shared" si="3"/>
        <v>21</v>
      </c>
      <c r="P14" s="33">
        <f t="shared" si="4"/>
        <v>21</v>
      </c>
      <c r="Q14" s="33">
        <f t="shared" si="5"/>
        <v>21</v>
      </c>
      <c r="R14">
        <f t="shared" si="6"/>
        <v>16</v>
      </c>
      <c r="V14" s="33"/>
    </row>
    <row r="15" spans="1:24" ht="12.95" customHeight="1" x14ac:dyDescent="0.2">
      <c r="A15" s="35" t="s">
        <v>24</v>
      </c>
      <c r="B15" s="36" t="s">
        <v>11</v>
      </c>
      <c r="C15" s="40"/>
      <c r="D15" s="29">
        <v>5</v>
      </c>
      <c r="E15" s="30"/>
      <c r="F15" s="29"/>
      <c r="G15" s="31"/>
      <c r="H15" s="31"/>
      <c r="I15" s="31"/>
      <c r="J15" s="30"/>
      <c r="K15" s="47">
        <f t="shared" si="0"/>
        <v>16</v>
      </c>
      <c r="L15" s="34"/>
      <c r="M15" s="33">
        <f t="shared" si="1"/>
        <v>5</v>
      </c>
      <c r="N15" s="33">
        <f t="shared" si="2"/>
        <v>21</v>
      </c>
      <c r="O15" s="33">
        <f t="shared" si="3"/>
        <v>21</v>
      </c>
      <c r="P15" s="33">
        <f t="shared" si="4"/>
        <v>21</v>
      </c>
      <c r="Q15" s="33">
        <f t="shared" si="5"/>
        <v>21</v>
      </c>
      <c r="R15">
        <f t="shared" si="6"/>
        <v>16</v>
      </c>
      <c r="V15" s="33"/>
    </row>
    <row r="16" spans="1:24" ht="12.95" customHeight="1" x14ac:dyDescent="0.2">
      <c r="A16" s="35" t="s">
        <v>74</v>
      </c>
      <c r="B16" s="36" t="s">
        <v>45</v>
      </c>
      <c r="C16" s="40">
        <v>6</v>
      </c>
      <c r="D16" s="29"/>
      <c r="E16" s="30"/>
      <c r="F16" s="29"/>
      <c r="G16" s="31"/>
      <c r="H16" s="31"/>
      <c r="I16" s="31"/>
      <c r="J16" s="30"/>
      <c r="K16" s="47">
        <f t="shared" si="0"/>
        <v>15</v>
      </c>
      <c r="L16" s="34"/>
      <c r="M16" s="33">
        <f t="shared" si="1"/>
        <v>6</v>
      </c>
      <c r="N16" s="33">
        <f t="shared" si="2"/>
        <v>21</v>
      </c>
      <c r="O16" s="33">
        <f t="shared" si="3"/>
        <v>21</v>
      </c>
      <c r="P16" s="33">
        <f t="shared" si="4"/>
        <v>21</v>
      </c>
      <c r="Q16" s="33">
        <f t="shared" si="5"/>
        <v>21</v>
      </c>
      <c r="R16">
        <f t="shared" si="6"/>
        <v>15</v>
      </c>
      <c r="V16" s="33"/>
    </row>
    <row r="17" spans="1:22" ht="12.95" customHeight="1" x14ac:dyDescent="0.2">
      <c r="A17" s="35" t="s">
        <v>59</v>
      </c>
      <c r="B17" s="36" t="s">
        <v>11</v>
      </c>
      <c r="C17" s="40"/>
      <c r="D17" s="29">
        <v>6</v>
      </c>
      <c r="E17" s="30"/>
      <c r="F17" s="29"/>
      <c r="G17" s="31"/>
      <c r="H17" s="31"/>
      <c r="I17" s="31"/>
      <c r="J17" s="30"/>
      <c r="K17" s="47">
        <f t="shared" si="0"/>
        <v>15</v>
      </c>
      <c r="L17" s="34"/>
      <c r="M17" s="33">
        <f t="shared" si="1"/>
        <v>6</v>
      </c>
      <c r="N17" s="33">
        <f t="shared" si="2"/>
        <v>21</v>
      </c>
      <c r="O17" s="33">
        <f t="shared" si="3"/>
        <v>21</v>
      </c>
      <c r="P17" s="33">
        <f t="shared" si="4"/>
        <v>21</v>
      </c>
      <c r="Q17" s="33">
        <f t="shared" si="5"/>
        <v>21</v>
      </c>
      <c r="R17">
        <f t="shared" si="6"/>
        <v>15</v>
      </c>
      <c r="V17" s="33"/>
    </row>
    <row r="18" spans="1:22" ht="12.95" customHeight="1" x14ac:dyDescent="0.2">
      <c r="A18" s="35" t="s">
        <v>47</v>
      </c>
      <c r="B18" s="36" t="s">
        <v>45</v>
      </c>
      <c r="C18" s="40">
        <v>7</v>
      </c>
      <c r="D18" s="29"/>
      <c r="E18" s="30"/>
      <c r="F18" s="29"/>
      <c r="G18" s="31"/>
      <c r="H18" s="31"/>
      <c r="I18" s="31"/>
      <c r="J18" s="30"/>
      <c r="K18" s="47">
        <f t="shared" si="0"/>
        <v>14</v>
      </c>
      <c r="L18" s="34"/>
      <c r="M18" s="33">
        <f t="shared" si="1"/>
        <v>7</v>
      </c>
      <c r="N18" s="33">
        <f t="shared" si="2"/>
        <v>21</v>
      </c>
      <c r="O18" s="33">
        <f t="shared" si="3"/>
        <v>21</v>
      </c>
      <c r="P18" s="33">
        <f t="shared" si="4"/>
        <v>21</v>
      </c>
      <c r="Q18" s="33">
        <f t="shared" si="5"/>
        <v>21</v>
      </c>
      <c r="R18">
        <f t="shared" si="6"/>
        <v>14</v>
      </c>
      <c r="V18" s="33"/>
    </row>
    <row r="19" spans="1:22" ht="12.95" customHeight="1" x14ac:dyDescent="0.2">
      <c r="A19" s="35" t="s">
        <v>33</v>
      </c>
      <c r="B19" s="36" t="s">
        <v>7</v>
      </c>
      <c r="C19" s="40">
        <v>11</v>
      </c>
      <c r="D19" s="29">
        <v>17</v>
      </c>
      <c r="E19" s="30"/>
      <c r="F19" s="29"/>
      <c r="G19" s="31"/>
      <c r="H19" s="31"/>
      <c r="I19" s="31"/>
      <c r="J19" s="30"/>
      <c r="K19" s="47">
        <f t="shared" si="0"/>
        <v>14</v>
      </c>
      <c r="L19" s="34"/>
      <c r="M19" s="33">
        <f t="shared" si="1"/>
        <v>11</v>
      </c>
      <c r="N19" s="33">
        <f t="shared" si="2"/>
        <v>17</v>
      </c>
      <c r="O19" s="33">
        <f t="shared" si="3"/>
        <v>21</v>
      </c>
      <c r="P19" s="33">
        <f t="shared" si="4"/>
        <v>21</v>
      </c>
      <c r="Q19" s="33">
        <f t="shared" si="5"/>
        <v>21</v>
      </c>
      <c r="R19">
        <f t="shared" si="6"/>
        <v>14</v>
      </c>
      <c r="V19" s="33"/>
    </row>
    <row r="20" spans="1:22" ht="12.95" customHeight="1" x14ac:dyDescent="0.2">
      <c r="A20" s="35" t="s">
        <v>41</v>
      </c>
      <c r="B20" s="36" t="s">
        <v>42</v>
      </c>
      <c r="C20" s="40">
        <v>8</v>
      </c>
      <c r="D20" s="29"/>
      <c r="E20" s="30"/>
      <c r="F20" s="29"/>
      <c r="G20" s="31"/>
      <c r="H20" s="31"/>
      <c r="I20" s="31"/>
      <c r="J20" s="30"/>
      <c r="K20" s="47">
        <f t="shared" si="0"/>
        <v>13</v>
      </c>
      <c r="L20" s="34"/>
      <c r="M20" s="33">
        <f t="shared" si="1"/>
        <v>8</v>
      </c>
      <c r="N20" s="33">
        <f t="shared" si="2"/>
        <v>21</v>
      </c>
      <c r="O20" s="33">
        <f t="shared" si="3"/>
        <v>21</v>
      </c>
      <c r="P20" s="33">
        <f t="shared" si="4"/>
        <v>21</v>
      </c>
      <c r="Q20" s="33">
        <f t="shared" si="5"/>
        <v>21</v>
      </c>
      <c r="R20">
        <f t="shared" si="6"/>
        <v>13</v>
      </c>
      <c r="V20" s="33"/>
    </row>
    <row r="21" spans="1:22" ht="12.95" customHeight="1" x14ac:dyDescent="0.2">
      <c r="A21" s="35" t="s">
        <v>34</v>
      </c>
      <c r="B21" s="36" t="s">
        <v>11</v>
      </c>
      <c r="C21" s="40">
        <v>9</v>
      </c>
      <c r="D21" s="29"/>
      <c r="E21" s="30"/>
      <c r="F21" s="29"/>
      <c r="G21" s="31"/>
      <c r="H21" s="31"/>
      <c r="I21" s="31"/>
      <c r="J21" s="30"/>
      <c r="K21" s="47">
        <f t="shared" si="0"/>
        <v>12</v>
      </c>
      <c r="L21" s="34"/>
      <c r="M21" s="33">
        <f t="shared" si="1"/>
        <v>9</v>
      </c>
      <c r="N21" s="33">
        <f t="shared" si="2"/>
        <v>21</v>
      </c>
      <c r="O21" s="33">
        <f t="shared" si="3"/>
        <v>21</v>
      </c>
      <c r="P21" s="33">
        <f t="shared" si="4"/>
        <v>21</v>
      </c>
      <c r="Q21" s="33">
        <f t="shared" si="5"/>
        <v>21</v>
      </c>
      <c r="R21">
        <f t="shared" si="6"/>
        <v>12</v>
      </c>
      <c r="V21" s="33"/>
    </row>
    <row r="22" spans="1:22" ht="12.95" customHeight="1" x14ac:dyDescent="0.2">
      <c r="A22" s="35" t="s">
        <v>92</v>
      </c>
      <c r="B22" s="36" t="s">
        <v>17</v>
      </c>
      <c r="C22" s="40"/>
      <c r="D22" s="29">
        <v>9</v>
      </c>
      <c r="E22" s="30"/>
      <c r="F22" s="29"/>
      <c r="G22" s="31"/>
      <c r="H22" s="31"/>
      <c r="I22" s="31"/>
      <c r="J22" s="30"/>
      <c r="K22" s="47">
        <f t="shared" si="0"/>
        <v>12</v>
      </c>
      <c r="L22" s="34"/>
      <c r="M22" s="33">
        <f t="shared" si="1"/>
        <v>9</v>
      </c>
      <c r="N22" s="33">
        <f t="shared" si="2"/>
        <v>21</v>
      </c>
      <c r="O22" s="33">
        <f t="shared" si="3"/>
        <v>21</v>
      </c>
      <c r="P22" s="33">
        <f t="shared" si="4"/>
        <v>21</v>
      </c>
      <c r="Q22" s="33">
        <f t="shared" si="5"/>
        <v>21</v>
      </c>
      <c r="R22">
        <f t="shared" si="6"/>
        <v>12</v>
      </c>
      <c r="V22" s="33"/>
    </row>
    <row r="23" spans="1:22" ht="12.95" customHeight="1" x14ac:dyDescent="0.2">
      <c r="A23" s="35" t="s">
        <v>93</v>
      </c>
      <c r="B23" s="36" t="s">
        <v>91</v>
      </c>
      <c r="C23" s="40"/>
      <c r="D23" s="29">
        <v>10</v>
      </c>
      <c r="E23" s="30"/>
      <c r="F23" s="29"/>
      <c r="G23" s="31"/>
      <c r="H23" s="31"/>
      <c r="I23" s="31"/>
      <c r="J23" s="30"/>
      <c r="K23" s="47">
        <f t="shared" si="0"/>
        <v>11</v>
      </c>
      <c r="L23" s="34"/>
      <c r="M23" s="33">
        <f t="shared" si="1"/>
        <v>10</v>
      </c>
      <c r="N23" s="33">
        <f t="shared" si="2"/>
        <v>21</v>
      </c>
      <c r="O23" s="33">
        <f t="shared" si="3"/>
        <v>21</v>
      </c>
      <c r="P23" s="33">
        <f t="shared" si="4"/>
        <v>21</v>
      </c>
      <c r="Q23" s="33">
        <f t="shared" si="5"/>
        <v>21</v>
      </c>
      <c r="R23">
        <f t="shared" si="6"/>
        <v>11</v>
      </c>
      <c r="V23" s="33"/>
    </row>
    <row r="24" spans="1:22" ht="12.95" customHeight="1" x14ac:dyDescent="0.2">
      <c r="A24" s="36" t="s">
        <v>44</v>
      </c>
      <c r="B24" s="36" t="s">
        <v>12</v>
      </c>
      <c r="C24" s="100"/>
      <c r="D24" s="36">
        <v>11</v>
      </c>
      <c r="E24" s="36"/>
      <c r="F24" s="36"/>
      <c r="G24" s="36"/>
      <c r="H24" s="36"/>
      <c r="I24" s="36"/>
      <c r="J24" s="113"/>
      <c r="K24" s="114">
        <f t="shared" si="0"/>
        <v>10</v>
      </c>
      <c r="L24" s="34"/>
      <c r="M24" s="33">
        <f t="shared" si="1"/>
        <v>11</v>
      </c>
      <c r="N24" s="33">
        <f t="shared" si="2"/>
        <v>21</v>
      </c>
      <c r="O24" s="33">
        <f t="shared" si="3"/>
        <v>21</v>
      </c>
      <c r="P24" s="33">
        <f t="shared" si="4"/>
        <v>21</v>
      </c>
      <c r="Q24" s="33">
        <f t="shared" si="5"/>
        <v>21</v>
      </c>
      <c r="R24">
        <f t="shared" si="6"/>
        <v>10</v>
      </c>
      <c r="V24" s="33"/>
    </row>
    <row r="25" spans="1:22" s="33" customFormat="1" ht="12.95" customHeight="1" x14ac:dyDescent="0.2">
      <c r="A25" s="36" t="s">
        <v>40</v>
      </c>
      <c r="B25" s="36" t="s">
        <v>45</v>
      </c>
      <c r="C25" s="100">
        <v>12</v>
      </c>
      <c r="D25" s="36"/>
      <c r="E25" s="36"/>
      <c r="F25" s="36"/>
      <c r="G25" s="36"/>
      <c r="H25" s="36"/>
      <c r="I25" s="36"/>
      <c r="J25" s="113"/>
      <c r="K25" s="114">
        <f t="shared" si="0"/>
        <v>9</v>
      </c>
      <c r="L25" s="34"/>
      <c r="M25" s="33">
        <f t="shared" si="1"/>
        <v>12</v>
      </c>
      <c r="N25" s="33">
        <f t="shared" si="2"/>
        <v>21</v>
      </c>
      <c r="O25" s="33">
        <f t="shared" si="3"/>
        <v>21</v>
      </c>
      <c r="P25" s="33">
        <f t="shared" si="4"/>
        <v>21</v>
      </c>
      <c r="Q25" s="33">
        <f t="shared" si="5"/>
        <v>21</v>
      </c>
      <c r="R25">
        <f t="shared" si="6"/>
        <v>9</v>
      </c>
      <c r="S25"/>
      <c r="T25"/>
      <c r="U25"/>
    </row>
    <row r="26" spans="1:22" ht="12.95" customHeight="1" x14ac:dyDescent="0.2">
      <c r="A26" s="36" t="s">
        <v>13</v>
      </c>
      <c r="B26" s="36" t="s">
        <v>12</v>
      </c>
      <c r="C26" s="100"/>
      <c r="D26" s="36">
        <v>13</v>
      </c>
      <c r="E26" s="36"/>
      <c r="F26" s="36"/>
      <c r="G26" s="36"/>
      <c r="H26" s="36"/>
      <c r="I26" s="36"/>
      <c r="J26" s="113"/>
      <c r="K26" s="114">
        <f t="shared" si="0"/>
        <v>8</v>
      </c>
      <c r="L26" s="34"/>
      <c r="M26" s="33">
        <f t="shared" si="1"/>
        <v>13</v>
      </c>
      <c r="N26" s="33">
        <f t="shared" si="2"/>
        <v>21</v>
      </c>
      <c r="O26" s="33">
        <f t="shared" si="3"/>
        <v>21</v>
      </c>
      <c r="P26" s="33">
        <f t="shared" si="4"/>
        <v>21</v>
      </c>
      <c r="Q26" s="33">
        <f t="shared" si="5"/>
        <v>21</v>
      </c>
      <c r="R26">
        <f t="shared" si="6"/>
        <v>8</v>
      </c>
      <c r="V26" s="33"/>
    </row>
    <row r="27" spans="1:22" ht="12.95" customHeight="1" x14ac:dyDescent="0.2">
      <c r="A27" s="35" t="s">
        <v>75</v>
      </c>
      <c r="B27" s="36" t="s">
        <v>45</v>
      </c>
      <c r="C27" s="40">
        <v>14</v>
      </c>
      <c r="D27" s="29"/>
      <c r="E27" s="30"/>
      <c r="F27" s="29"/>
      <c r="G27" s="31"/>
      <c r="H27" s="31"/>
      <c r="I27" s="31"/>
      <c r="J27" s="30"/>
      <c r="K27" s="47">
        <f t="shared" si="0"/>
        <v>7</v>
      </c>
      <c r="L27" s="34"/>
      <c r="M27" s="33">
        <f t="shared" si="1"/>
        <v>14</v>
      </c>
      <c r="N27" s="33">
        <f t="shared" si="2"/>
        <v>21</v>
      </c>
      <c r="O27" s="33">
        <f t="shared" si="3"/>
        <v>21</v>
      </c>
      <c r="P27" s="33">
        <f t="shared" si="4"/>
        <v>21</v>
      </c>
      <c r="Q27" s="33">
        <f t="shared" si="5"/>
        <v>21</v>
      </c>
      <c r="R27">
        <f t="shared" si="6"/>
        <v>7</v>
      </c>
      <c r="V27" s="33"/>
    </row>
    <row r="28" spans="1:22" ht="12.95" customHeight="1" x14ac:dyDescent="0.2">
      <c r="A28" s="35" t="s">
        <v>35</v>
      </c>
      <c r="B28" s="36" t="s">
        <v>45</v>
      </c>
      <c r="C28" s="40"/>
      <c r="D28" s="29">
        <v>14</v>
      </c>
      <c r="E28" s="30"/>
      <c r="F28" s="29"/>
      <c r="G28" s="31"/>
      <c r="H28" s="31"/>
      <c r="I28" s="31"/>
      <c r="J28" s="30"/>
      <c r="K28" s="47">
        <f t="shared" si="0"/>
        <v>7</v>
      </c>
      <c r="L28" s="34"/>
      <c r="M28" s="33">
        <f t="shared" si="1"/>
        <v>14</v>
      </c>
      <c r="N28" s="33">
        <f t="shared" si="2"/>
        <v>21</v>
      </c>
      <c r="O28" s="33">
        <f t="shared" si="3"/>
        <v>21</v>
      </c>
      <c r="P28" s="33">
        <f t="shared" si="4"/>
        <v>21</v>
      </c>
      <c r="Q28" s="33">
        <f t="shared" si="5"/>
        <v>21</v>
      </c>
      <c r="R28">
        <f t="shared" si="6"/>
        <v>7</v>
      </c>
      <c r="V28" s="33"/>
    </row>
    <row r="29" spans="1:22" ht="12.95" customHeight="1" x14ac:dyDescent="0.2">
      <c r="A29" s="35" t="s">
        <v>9</v>
      </c>
      <c r="B29" s="36" t="s">
        <v>15</v>
      </c>
      <c r="C29" s="40">
        <v>15</v>
      </c>
      <c r="D29" s="29"/>
      <c r="E29" s="30"/>
      <c r="F29" s="29"/>
      <c r="G29" s="31"/>
      <c r="H29" s="31"/>
      <c r="I29" s="31"/>
      <c r="J29" s="30"/>
      <c r="K29" s="47">
        <f t="shared" si="0"/>
        <v>6</v>
      </c>
      <c r="L29" s="34"/>
      <c r="M29" s="33">
        <f t="shared" si="1"/>
        <v>15</v>
      </c>
      <c r="N29" s="33">
        <f t="shared" si="2"/>
        <v>21</v>
      </c>
      <c r="O29" s="33">
        <f t="shared" si="3"/>
        <v>21</v>
      </c>
      <c r="P29" s="33">
        <f t="shared" si="4"/>
        <v>21</v>
      </c>
      <c r="Q29" s="33">
        <f t="shared" si="5"/>
        <v>21</v>
      </c>
      <c r="R29">
        <f t="shared" si="6"/>
        <v>6</v>
      </c>
      <c r="V29" s="33"/>
    </row>
    <row r="30" spans="1:22" ht="12.95" customHeight="1" x14ac:dyDescent="0.2">
      <c r="A30" s="35" t="s">
        <v>57</v>
      </c>
      <c r="B30" s="36" t="s">
        <v>8</v>
      </c>
      <c r="C30" s="40">
        <v>16</v>
      </c>
      <c r="D30" s="29"/>
      <c r="E30" s="30"/>
      <c r="F30" s="29"/>
      <c r="G30" s="31"/>
      <c r="H30" s="31"/>
      <c r="I30" s="31"/>
      <c r="J30" s="30"/>
      <c r="K30" s="47">
        <f t="shared" si="0"/>
        <v>5</v>
      </c>
      <c r="L30" s="34"/>
      <c r="M30" s="33">
        <f t="shared" si="1"/>
        <v>16</v>
      </c>
      <c r="N30" s="33">
        <f t="shared" si="2"/>
        <v>21</v>
      </c>
      <c r="O30" s="33">
        <f t="shared" si="3"/>
        <v>21</v>
      </c>
      <c r="P30" s="33">
        <f t="shared" si="4"/>
        <v>21</v>
      </c>
      <c r="Q30" s="33">
        <f t="shared" si="5"/>
        <v>21</v>
      </c>
      <c r="R30">
        <f t="shared" si="6"/>
        <v>5</v>
      </c>
      <c r="V30" s="33"/>
    </row>
    <row r="31" spans="1:22" ht="12.95" customHeight="1" x14ac:dyDescent="0.2">
      <c r="A31" s="35" t="s">
        <v>20</v>
      </c>
      <c r="B31" s="36" t="s">
        <v>10</v>
      </c>
      <c r="C31" s="40"/>
      <c r="D31" s="29">
        <v>16</v>
      </c>
      <c r="E31" s="30"/>
      <c r="F31" s="29"/>
      <c r="G31" s="31"/>
      <c r="H31" s="31"/>
      <c r="I31" s="31"/>
      <c r="J31" s="30"/>
      <c r="K31" s="47">
        <f t="shared" si="0"/>
        <v>5</v>
      </c>
      <c r="L31" s="34"/>
      <c r="M31" s="33">
        <f t="shared" si="1"/>
        <v>16</v>
      </c>
      <c r="N31" s="33">
        <f t="shared" si="2"/>
        <v>21</v>
      </c>
      <c r="O31" s="33">
        <f t="shared" si="3"/>
        <v>21</v>
      </c>
      <c r="P31" s="33">
        <f t="shared" si="4"/>
        <v>21</v>
      </c>
      <c r="Q31" s="33">
        <f t="shared" si="5"/>
        <v>21</v>
      </c>
      <c r="R31">
        <f t="shared" si="6"/>
        <v>5</v>
      </c>
      <c r="V31" s="33"/>
    </row>
    <row r="32" spans="1:22" ht="12.95" customHeight="1" x14ac:dyDescent="0.2">
      <c r="A32" s="35" t="s">
        <v>76</v>
      </c>
      <c r="B32" s="36" t="s">
        <v>43</v>
      </c>
      <c r="C32" s="40">
        <v>17</v>
      </c>
      <c r="D32" s="29"/>
      <c r="E32" s="30"/>
      <c r="F32" s="29"/>
      <c r="G32" s="31"/>
      <c r="H32" s="31"/>
      <c r="I32" s="31"/>
      <c r="J32" s="30"/>
      <c r="K32" s="47">
        <f t="shared" si="0"/>
        <v>4</v>
      </c>
      <c r="L32" s="34"/>
      <c r="M32" s="33">
        <f t="shared" si="1"/>
        <v>17</v>
      </c>
      <c r="N32" s="33">
        <f t="shared" si="2"/>
        <v>21</v>
      </c>
      <c r="O32" s="33">
        <f t="shared" si="3"/>
        <v>21</v>
      </c>
      <c r="P32" s="33">
        <f t="shared" si="4"/>
        <v>21</v>
      </c>
      <c r="Q32" s="33">
        <f t="shared" si="5"/>
        <v>21</v>
      </c>
      <c r="R32">
        <f t="shared" si="6"/>
        <v>4</v>
      </c>
      <c r="V32" s="33"/>
    </row>
    <row r="33" spans="1:23" ht="12.95" customHeight="1" x14ac:dyDescent="0.2">
      <c r="A33" s="35" t="s">
        <v>77</v>
      </c>
      <c r="B33" s="36" t="s">
        <v>43</v>
      </c>
      <c r="C33" s="40">
        <v>18</v>
      </c>
      <c r="D33" s="29"/>
      <c r="E33" s="30"/>
      <c r="F33" s="29"/>
      <c r="G33" s="31"/>
      <c r="H33" s="31"/>
      <c r="I33" s="31"/>
      <c r="J33" s="30"/>
      <c r="K33" s="47">
        <f t="shared" si="0"/>
        <v>3</v>
      </c>
      <c r="L33" s="34"/>
      <c r="M33" s="33">
        <f t="shared" si="1"/>
        <v>18</v>
      </c>
      <c r="N33" s="33">
        <f t="shared" si="2"/>
        <v>21</v>
      </c>
      <c r="O33" s="33">
        <f t="shared" si="3"/>
        <v>21</v>
      </c>
      <c r="P33" s="33">
        <f t="shared" si="4"/>
        <v>21</v>
      </c>
      <c r="Q33" s="33">
        <f t="shared" si="5"/>
        <v>21</v>
      </c>
      <c r="R33">
        <f t="shared" si="6"/>
        <v>3</v>
      </c>
      <c r="V33" s="33"/>
    </row>
    <row r="34" spans="1:23" ht="12.95" customHeight="1" x14ac:dyDescent="0.2">
      <c r="A34" s="35" t="s">
        <v>94</v>
      </c>
      <c r="B34" s="36" t="s">
        <v>95</v>
      </c>
      <c r="C34" s="40"/>
      <c r="D34" s="29">
        <v>18</v>
      </c>
      <c r="E34" s="30"/>
      <c r="F34" s="29"/>
      <c r="G34" s="31"/>
      <c r="H34" s="31"/>
      <c r="I34" s="31"/>
      <c r="J34" s="30"/>
      <c r="K34" s="47">
        <f t="shared" si="0"/>
        <v>3</v>
      </c>
      <c r="L34" s="34"/>
      <c r="M34" s="33">
        <f t="shared" si="1"/>
        <v>18</v>
      </c>
      <c r="N34" s="33">
        <f t="shared" si="2"/>
        <v>21</v>
      </c>
      <c r="O34" s="33">
        <f t="shared" si="3"/>
        <v>21</v>
      </c>
      <c r="P34" s="33">
        <f t="shared" si="4"/>
        <v>21</v>
      </c>
      <c r="Q34" s="33">
        <f t="shared" si="5"/>
        <v>21</v>
      </c>
      <c r="R34">
        <f t="shared" si="6"/>
        <v>3</v>
      </c>
      <c r="V34" s="33"/>
    </row>
    <row r="35" spans="1:23" ht="12.95" customHeight="1" x14ac:dyDescent="0.2">
      <c r="A35" s="35" t="s">
        <v>78</v>
      </c>
      <c r="B35" s="36" t="s">
        <v>37</v>
      </c>
      <c r="C35" s="40">
        <v>19</v>
      </c>
      <c r="D35" s="29"/>
      <c r="E35" s="30"/>
      <c r="F35" s="29"/>
      <c r="G35" s="31"/>
      <c r="H35" s="31"/>
      <c r="I35" s="31"/>
      <c r="J35" s="30"/>
      <c r="K35" s="47">
        <f t="shared" si="0"/>
        <v>2</v>
      </c>
      <c r="L35" s="34"/>
      <c r="M35" s="33">
        <f t="shared" si="1"/>
        <v>19</v>
      </c>
      <c r="N35" s="33">
        <f t="shared" si="2"/>
        <v>21</v>
      </c>
      <c r="O35" s="33">
        <f t="shared" si="3"/>
        <v>21</v>
      </c>
      <c r="P35" s="33">
        <f t="shared" si="4"/>
        <v>21</v>
      </c>
      <c r="Q35" s="33">
        <f t="shared" si="5"/>
        <v>21</v>
      </c>
      <c r="R35">
        <f t="shared" si="6"/>
        <v>2</v>
      </c>
      <c r="V35" s="33"/>
      <c r="W35" s="33"/>
    </row>
    <row r="36" spans="1:23" ht="12.95" customHeight="1" x14ac:dyDescent="0.2">
      <c r="A36" s="35" t="s">
        <v>61</v>
      </c>
      <c r="B36" s="36" t="s">
        <v>43</v>
      </c>
      <c r="C36" s="40"/>
      <c r="D36" s="29">
        <v>19</v>
      </c>
      <c r="E36" s="30"/>
      <c r="F36" s="29"/>
      <c r="G36" s="31"/>
      <c r="H36" s="31"/>
      <c r="I36" s="31"/>
      <c r="J36" s="30"/>
      <c r="K36" s="47">
        <f t="shared" si="0"/>
        <v>2</v>
      </c>
      <c r="L36" s="34"/>
      <c r="M36" s="33">
        <f t="shared" si="1"/>
        <v>19</v>
      </c>
      <c r="N36" s="33">
        <f t="shared" si="2"/>
        <v>21</v>
      </c>
      <c r="O36" s="33">
        <f t="shared" si="3"/>
        <v>21</v>
      </c>
      <c r="P36" s="33">
        <f t="shared" si="4"/>
        <v>21</v>
      </c>
      <c r="Q36" s="33">
        <f t="shared" si="5"/>
        <v>21</v>
      </c>
      <c r="R36">
        <f t="shared" si="6"/>
        <v>2</v>
      </c>
      <c r="V36" s="33"/>
    </row>
    <row r="37" spans="1:23" ht="12.95" customHeight="1" x14ac:dyDescent="0.2">
      <c r="A37" s="35" t="s">
        <v>79</v>
      </c>
      <c r="B37" s="36" t="s">
        <v>45</v>
      </c>
      <c r="C37" s="40">
        <v>20</v>
      </c>
      <c r="D37" s="29"/>
      <c r="E37" s="30"/>
      <c r="F37" s="29"/>
      <c r="G37" s="31"/>
      <c r="H37" s="31"/>
      <c r="I37" s="31"/>
      <c r="J37" s="30"/>
      <c r="K37" s="47">
        <f t="shared" si="0"/>
        <v>1</v>
      </c>
      <c r="L37" s="34"/>
      <c r="M37" s="33">
        <f t="shared" si="1"/>
        <v>20</v>
      </c>
      <c r="N37" s="33">
        <f t="shared" si="2"/>
        <v>21</v>
      </c>
      <c r="O37" s="33">
        <f t="shared" si="3"/>
        <v>21</v>
      </c>
      <c r="P37" s="33">
        <f t="shared" si="4"/>
        <v>21</v>
      </c>
      <c r="Q37" s="33">
        <f t="shared" si="5"/>
        <v>21</v>
      </c>
      <c r="R37">
        <f t="shared" si="6"/>
        <v>1</v>
      </c>
      <c r="V37" s="33"/>
    </row>
    <row r="38" spans="1:23" ht="12.95" customHeight="1" x14ac:dyDescent="0.2">
      <c r="A38" s="35" t="s">
        <v>18</v>
      </c>
      <c r="B38" s="36" t="s">
        <v>91</v>
      </c>
      <c r="C38" s="40"/>
      <c r="D38" s="29">
        <v>20</v>
      </c>
      <c r="E38" s="30"/>
      <c r="F38" s="29"/>
      <c r="G38" s="31"/>
      <c r="H38" s="31"/>
      <c r="I38" s="31"/>
      <c r="J38" s="30"/>
      <c r="K38" s="47">
        <f t="shared" si="0"/>
        <v>1</v>
      </c>
      <c r="L38" s="34"/>
      <c r="M38" s="33">
        <f t="shared" si="1"/>
        <v>20</v>
      </c>
      <c r="N38" s="33">
        <f t="shared" si="2"/>
        <v>21</v>
      </c>
      <c r="O38" s="33">
        <f t="shared" si="3"/>
        <v>21</v>
      </c>
      <c r="P38" s="33">
        <f t="shared" si="4"/>
        <v>21</v>
      </c>
      <c r="Q38" s="33">
        <f t="shared" si="5"/>
        <v>21</v>
      </c>
      <c r="R38">
        <f t="shared" si="6"/>
        <v>1</v>
      </c>
      <c r="V38" s="33"/>
    </row>
    <row r="39" spans="1:23" ht="12.95" customHeight="1" thickBot="1" x14ac:dyDescent="0.25">
      <c r="A39" s="98"/>
      <c r="B39" s="75"/>
      <c r="C39" s="85"/>
      <c r="D39" s="75"/>
      <c r="E39" s="75"/>
      <c r="F39" s="75"/>
      <c r="G39" s="75"/>
      <c r="H39" s="75"/>
      <c r="I39" s="75"/>
      <c r="J39" s="86"/>
      <c r="K39" s="76" t="str">
        <f t="shared" ref="K39" si="7">IF(R39&lt;1," ",R39)</f>
        <v xml:space="preserve"> </v>
      </c>
      <c r="L39" s="34"/>
      <c r="M39" s="33">
        <f t="shared" ref="M39" si="8">IF(COUNT(C39:J39)&gt;0,SMALL(C39:J39,1),21)</f>
        <v>21</v>
      </c>
      <c r="N39" s="33">
        <f t="shared" ref="N39" si="9">IF(COUNT(C39:J39)&gt;1,SMALL(C39:J39,2),21)</f>
        <v>21</v>
      </c>
      <c r="O39" s="33">
        <f t="shared" ref="O39" si="10">IF(COUNT(C39:J39)&gt;2,SMALL(C39:J39,3),21)</f>
        <v>21</v>
      </c>
      <c r="P39" s="33">
        <f t="shared" ref="P39" si="11">IF(COUNT(C39:J39)&gt;3,SMALL(C39:J39,4),21)</f>
        <v>21</v>
      </c>
      <c r="Q39" s="33">
        <f t="shared" ref="Q39" si="12">IF(COUNT(C39:J39)&gt;4,SMALL(C39:J39,5),21)</f>
        <v>21</v>
      </c>
      <c r="R39">
        <f t="shared" ref="R39" si="13">21*5-M39-N39-O39-P39-Q39-((5-COUNT(M39:Q39))*21)</f>
        <v>0</v>
      </c>
      <c r="V39" s="33"/>
    </row>
    <row r="40" spans="1:23" ht="12.95" customHeight="1" x14ac:dyDescent="0.2">
      <c r="A40" s="92"/>
    </row>
    <row r="41" spans="1:23" ht="12.95" customHeight="1" x14ac:dyDescent="0.2"/>
    <row r="42" spans="1:23" ht="12.95" customHeight="1" x14ac:dyDescent="0.2"/>
    <row r="43" spans="1:23" ht="12.95" customHeight="1" x14ac:dyDescent="0.2"/>
    <row r="44" spans="1:23" ht="12.95" customHeight="1" x14ac:dyDescent="0.2"/>
    <row r="45" spans="1:23" ht="12.95" customHeight="1" x14ac:dyDescent="0.2"/>
    <row r="46" spans="1:23" ht="12.95" customHeight="1" x14ac:dyDescent="0.2"/>
    <row r="47" spans="1:23" ht="12.95" customHeight="1" x14ac:dyDescent="0.2"/>
    <row r="48" spans="1:23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  <row r="413" ht="12.95" customHeight="1" x14ac:dyDescent="0.2"/>
    <row r="414" ht="12.95" customHeight="1" x14ac:dyDescent="0.2"/>
    <row r="415" ht="12.95" customHeight="1" x14ac:dyDescent="0.2"/>
    <row r="416" ht="12.95" customHeight="1" x14ac:dyDescent="0.2"/>
    <row r="417" ht="12.95" customHeight="1" x14ac:dyDescent="0.2"/>
    <row r="418" ht="12.95" customHeight="1" x14ac:dyDescent="0.2"/>
    <row r="419" ht="12.95" customHeight="1" x14ac:dyDescent="0.2"/>
    <row r="420" ht="12.95" customHeight="1" x14ac:dyDescent="0.2"/>
    <row r="421" ht="12.95" customHeight="1" x14ac:dyDescent="0.2"/>
    <row r="422" ht="12.95" customHeight="1" x14ac:dyDescent="0.2"/>
    <row r="423" ht="12.95" customHeight="1" x14ac:dyDescent="0.2"/>
    <row r="424" ht="12.95" customHeight="1" x14ac:dyDescent="0.2"/>
    <row r="425" ht="12.95" customHeight="1" x14ac:dyDescent="0.2"/>
    <row r="426" ht="12.95" customHeight="1" x14ac:dyDescent="0.2"/>
    <row r="427" ht="12.95" customHeight="1" x14ac:dyDescent="0.2"/>
    <row r="428" ht="12.95" customHeight="1" x14ac:dyDescent="0.2"/>
    <row r="429" ht="12.95" customHeight="1" x14ac:dyDescent="0.2"/>
    <row r="430" ht="12.95" customHeight="1" x14ac:dyDescent="0.2"/>
    <row r="431" ht="12.95" customHeight="1" x14ac:dyDescent="0.2"/>
    <row r="432" ht="12.95" customHeight="1" x14ac:dyDescent="0.2"/>
    <row r="433" ht="12.95" customHeight="1" x14ac:dyDescent="0.2"/>
    <row r="434" ht="12.95" customHeight="1" x14ac:dyDescent="0.2"/>
    <row r="435" ht="12.95" customHeight="1" x14ac:dyDescent="0.2"/>
    <row r="436" ht="12.95" customHeight="1" x14ac:dyDescent="0.2"/>
    <row r="437" ht="12.95" customHeight="1" x14ac:dyDescent="0.2"/>
    <row r="438" ht="12.95" customHeight="1" x14ac:dyDescent="0.2"/>
    <row r="439" ht="12.95" customHeight="1" x14ac:dyDescent="0.2"/>
    <row r="440" ht="12.95" customHeight="1" x14ac:dyDescent="0.2"/>
    <row r="441" ht="12.95" customHeight="1" x14ac:dyDescent="0.2"/>
    <row r="442" ht="12.95" customHeight="1" x14ac:dyDescent="0.2"/>
    <row r="443" ht="12.95" customHeight="1" x14ac:dyDescent="0.2"/>
    <row r="444" ht="12.95" customHeight="1" x14ac:dyDescent="0.2"/>
    <row r="445" ht="12.95" customHeight="1" x14ac:dyDescent="0.2"/>
    <row r="446" ht="12.95" customHeight="1" x14ac:dyDescent="0.2"/>
    <row r="447" ht="12.95" customHeight="1" x14ac:dyDescent="0.2"/>
    <row r="448" ht="12.95" customHeight="1" x14ac:dyDescent="0.2"/>
    <row r="449" ht="12.95" customHeight="1" x14ac:dyDescent="0.2"/>
    <row r="450" ht="12.95" customHeight="1" x14ac:dyDescent="0.2"/>
    <row r="451" ht="12.95" customHeight="1" x14ac:dyDescent="0.2"/>
    <row r="452" ht="12.95" customHeight="1" x14ac:dyDescent="0.2"/>
    <row r="453" ht="12.95" customHeight="1" x14ac:dyDescent="0.2"/>
    <row r="454" ht="12.95" customHeight="1" x14ac:dyDescent="0.2"/>
    <row r="455" ht="12.95" customHeight="1" x14ac:dyDescent="0.2"/>
    <row r="456" ht="12.95" customHeight="1" x14ac:dyDescent="0.2"/>
    <row r="457" ht="12.95" customHeight="1" x14ac:dyDescent="0.2"/>
    <row r="458" ht="12.95" customHeight="1" x14ac:dyDescent="0.2"/>
    <row r="459" ht="12.95" customHeight="1" x14ac:dyDescent="0.2"/>
    <row r="460" ht="12.95" customHeight="1" x14ac:dyDescent="0.2"/>
    <row r="461" ht="12.95" customHeight="1" x14ac:dyDescent="0.2"/>
    <row r="462" ht="12.95" customHeight="1" x14ac:dyDescent="0.2"/>
    <row r="463" ht="12.95" customHeight="1" x14ac:dyDescent="0.2"/>
    <row r="464" ht="12.95" customHeight="1" x14ac:dyDescent="0.2"/>
    <row r="465" ht="12.95" customHeight="1" x14ac:dyDescent="0.2"/>
    <row r="466" ht="12.95" customHeight="1" x14ac:dyDescent="0.2"/>
    <row r="467" ht="12.95" customHeight="1" x14ac:dyDescent="0.2"/>
    <row r="468" ht="12.95" customHeight="1" x14ac:dyDescent="0.2"/>
    <row r="469" ht="12.95" customHeight="1" x14ac:dyDescent="0.2"/>
    <row r="470" ht="12.95" customHeight="1" x14ac:dyDescent="0.2"/>
    <row r="471" ht="12.95" customHeight="1" x14ac:dyDescent="0.2"/>
  </sheetData>
  <sortState xmlns:xlrd2="http://schemas.microsoft.com/office/spreadsheetml/2017/richdata2" ref="A5:V38">
    <sortCondition ref="V5:V38"/>
  </sortState>
  <mergeCells count="1">
    <mergeCell ref="A1:D1"/>
  </mergeCells>
  <phoneticPr fontId="0" type="noConversion"/>
  <pageMargins left="0.75" right="0.75" top="1" bottom="1" header="0.5" footer="0.5"/>
  <pageSetup paperSize="9" scale="80" fitToHeight="2" orientation="landscape" r:id="rId1"/>
  <headerFooter alignWithMargins="0">
    <oddFooter>&amp;C&amp;"Verdana,Normal"www.oslosportsfiskere.no/isfiske/NC2007.xls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AF319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3" width="24.33203125" customWidth="1"/>
    <col min="4" max="6" width="13.33203125" customWidth="1"/>
    <col min="7" max="7" width="15.83203125" customWidth="1"/>
    <col min="8" max="8" width="16.33203125" customWidth="1"/>
    <col min="9" max="9" width="16.5" customWidth="1"/>
    <col min="10" max="11" width="3.33203125" hidden="1" customWidth="1"/>
    <col min="12" max="12" width="3" customWidth="1"/>
    <col min="13" max="14" width="3.83203125" customWidth="1"/>
    <col min="15" max="15" width="7" customWidth="1"/>
    <col min="16" max="16" width="4.5" style="28" customWidth="1"/>
    <col min="17" max="17" width="3.33203125" hidden="1" customWidth="1"/>
    <col min="18" max="19" width="3.6640625" hidden="1" customWidth="1"/>
    <col min="20" max="20" width="6.33203125" hidden="1" customWidth="1"/>
    <col min="21" max="21" width="3.5" hidden="1" customWidth="1"/>
    <col min="22" max="22" width="3.83203125" hidden="1" customWidth="1"/>
    <col min="23" max="23" width="4" hidden="1" customWidth="1"/>
    <col min="24" max="26" width="3.5" hidden="1" customWidth="1"/>
    <col min="27" max="27" width="6" hidden="1" customWidth="1"/>
  </cols>
  <sheetData>
    <row r="1" spans="1:32" s="33" customFormat="1" ht="24.95" customHeight="1" thickBot="1" x14ac:dyDescent="0.45">
      <c r="A1" s="116" t="s">
        <v>64</v>
      </c>
      <c r="B1" s="117"/>
      <c r="C1" s="117"/>
      <c r="D1" s="117"/>
      <c r="E1" s="117"/>
      <c r="F1" s="50"/>
      <c r="G1" s="50"/>
      <c r="H1" s="50"/>
      <c r="I1" s="51"/>
      <c r="J1" s="50"/>
      <c r="K1" s="51"/>
      <c r="L1" s="52"/>
      <c r="M1" s="52"/>
      <c r="N1" s="52"/>
      <c r="O1" s="53"/>
      <c r="P1" s="34"/>
    </row>
    <row r="2" spans="1:32" s="33" customFormat="1" ht="24.95" customHeight="1" thickBot="1" x14ac:dyDescent="0.45">
      <c r="A2" s="54"/>
      <c r="C2" s="55"/>
      <c r="D2" s="70"/>
      <c r="E2" s="50"/>
      <c r="F2" s="50"/>
      <c r="G2" s="71" t="s">
        <v>3</v>
      </c>
      <c r="H2" s="50"/>
      <c r="I2" s="51"/>
      <c r="J2" s="50"/>
      <c r="K2" s="51"/>
      <c r="L2" s="54"/>
      <c r="O2" s="55"/>
      <c r="P2" s="34"/>
      <c r="AC2" s="118"/>
      <c r="AD2" s="118"/>
      <c r="AE2" s="118"/>
      <c r="AF2" s="118"/>
    </row>
    <row r="3" spans="1:32" s="33" customFormat="1" ht="15.95" customHeight="1" x14ac:dyDescent="0.2">
      <c r="A3" s="41"/>
      <c r="B3" s="56"/>
      <c r="C3" s="56"/>
      <c r="D3" s="79" t="s">
        <v>65</v>
      </c>
      <c r="E3" s="79" t="s">
        <v>26</v>
      </c>
      <c r="F3" s="79"/>
      <c r="G3" s="119"/>
      <c r="H3" s="119"/>
      <c r="I3" s="121"/>
      <c r="J3" s="82"/>
      <c r="K3" s="59" t="s">
        <v>5</v>
      </c>
      <c r="L3" s="58"/>
      <c r="M3" s="57"/>
      <c r="N3" s="57"/>
      <c r="O3" s="59"/>
      <c r="P3" s="34"/>
      <c r="AB3" s="34"/>
    </row>
    <row r="4" spans="1:32" s="33" customFormat="1" ht="15.95" customHeight="1" thickBot="1" x14ac:dyDescent="0.25">
      <c r="A4" s="60" t="s">
        <v>0</v>
      </c>
      <c r="B4" s="61" t="s">
        <v>1</v>
      </c>
      <c r="C4" s="61" t="s">
        <v>2</v>
      </c>
      <c r="D4" s="26">
        <v>45277</v>
      </c>
      <c r="E4" s="26">
        <v>45312</v>
      </c>
      <c r="F4" s="26"/>
      <c r="G4" s="120"/>
      <c r="H4" s="120"/>
      <c r="I4" s="122"/>
      <c r="J4" s="62"/>
      <c r="K4" s="74"/>
      <c r="L4" s="64" t="s">
        <v>4</v>
      </c>
      <c r="M4" s="65"/>
      <c r="N4" s="65"/>
      <c r="O4" s="66"/>
      <c r="P4" s="34"/>
      <c r="AB4" s="34"/>
    </row>
    <row r="5" spans="1:32" s="49" customFormat="1" ht="12.95" customHeight="1" x14ac:dyDescent="0.2">
      <c r="A5" s="92">
        <f t="shared" ref="A5:A28" si="0">IF(AA5&lt;1," ",AA5)</f>
        <v>36</v>
      </c>
      <c r="B5" s="31" t="s">
        <v>22</v>
      </c>
      <c r="C5" s="29" t="s">
        <v>17</v>
      </c>
      <c r="D5" s="93">
        <v>1</v>
      </c>
      <c r="E5" s="29">
        <v>5</v>
      </c>
      <c r="F5" s="29"/>
      <c r="G5" s="29"/>
      <c r="H5" s="29"/>
      <c r="I5" s="32"/>
      <c r="J5" s="31"/>
      <c r="K5" s="30"/>
      <c r="L5" s="88">
        <f t="shared" ref="L5:L28" si="1">IF(Q5&gt;20," ",Q5)</f>
        <v>1</v>
      </c>
      <c r="M5" s="89">
        <f t="shared" ref="M5:M28" si="2">IF(R5&gt;20," ",R5)</f>
        <v>5</v>
      </c>
      <c r="N5" s="89" t="str">
        <f t="shared" ref="N5:N28" si="3">IF(S5&gt;20," ",S5)</f>
        <v xml:space="preserve"> </v>
      </c>
      <c r="O5" s="90">
        <f t="shared" ref="O5:O28" si="4">IF(T5&lt;1," ",T5)</f>
        <v>36</v>
      </c>
      <c r="P5" s="95"/>
      <c r="Q5" s="49">
        <f t="shared" ref="Q5:Q28" si="5">IF(COUNT(D5:K5)&gt;0,SMALL(D5:K5,1),21)</f>
        <v>1</v>
      </c>
      <c r="R5" s="49">
        <f t="shared" ref="R5:R28" si="6">IF(COUNT(D5:K5)&gt;1,SMALL(D5:K5,2),21)</f>
        <v>5</v>
      </c>
      <c r="S5" s="49">
        <f t="shared" ref="S5:S28" si="7">IF(COUNT(D5:K5)&gt;2,SMALL(D5:K5,3),21)</f>
        <v>21</v>
      </c>
      <c r="T5" s="49">
        <f t="shared" ref="T5:T28" si="8">21*3-Q5-R5-S5-((3-COUNT(Q5:S5))*21)</f>
        <v>36</v>
      </c>
      <c r="V5" s="49">
        <f t="shared" ref="V5:V28" si="9">IF(COUNT(D5:K5)&gt;0,SMALL(D5:K5,1),21)</f>
        <v>1</v>
      </c>
      <c r="W5" s="49">
        <f t="shared" ref="W5:W28" si="10">IF(COUNT(D5:K5)&gt;1,SMALL(D5:K5,2),21)</f>
        <v>5</v>
      </c>
      <c r="X5" s="49">
        <f t="shared" ref="X5:X28" si="11">IF(COUNT(D5:K5)&gt;2,SMALL(D5:K5,3),21)</f>
        <v>21</v>
      </c>
      <c r="Y5" s="49">
        <f t="shared" ref="Y5:Y28" si="12">IF(COUNT(D5:K5)&gt;3,SMALL(D5:K5,4),21)</f>
        <v>21</v>
      </c>
      <c r="Z5" s="49">
        <f t="shared" ref="Z5:Z28" si="13">IF(COUNT(D5:K5)&gt;4,SMALL(D5:K5,5),21)</f>
        <v>21</v>
      </c>
      <c r="AA5" s="49">
        <f t="shared" ref="AA5:AA28" si="14">21*5-V5-W5-X5-Y5-Z5-((5-COUNT(V5:Z5))*21)</f>
        <v>36</v>
      </c>
      <c r="AF5" s="33"/>
    </row>
    <row r="6" spans="1:32" s="49" customFormat="1" ht="12.95" customHeight="1" x14ac:dyDescent="0.2">
      <c r="A6" s="35">
        <f t="shared" si="0"/>
        <v>36</v>
      </c>
      <c r="B6" s="12" t="s">
        <v>62</v>
      </c>
      <c r="C6" s="12" t="s">
        <v>43</v>
      </c>
      <c r="D6" s="100">
        <v>2</v>
      </c>
      <c r="E6" s="36">
        <v>4</v>
      </c>
      <c r="F6" s="36"/>
      <c r="G6" s="36"/>
      <c r="H6" s="36"/>
      <c r="I6" s="32"/>
      <c r="J6" s="9"/>
      <c r="K6" s="8"/>
      <c r="L6" s="84">
        <f t="shared" si="1"/>
        <v>2</v>
      </c>
      <c r="M6" s="5">
        <f t="shared" si="2"/>
        <v>4</v>
      </c>
      <c r="N6" s="5" t="str">
        <f t="shared" si="3"/>
        <v xml:space="preserve"> </v>
      </c>
      <c r="O6" s="6">
        <f t="shared" si="4"/>
        <v>36</v>
      </c>
      <c r="P6" s="28"/>
      <c r="Q6">
        <f t="shared" si="5"/>
        <v>2</v>
      </c>
      <c r="R6">
        <f t="shared" si="6"/>
        <v>4</v>
      </c>
      <c r="S6">
        <f t="shared" si="7"/>
        <v>21</v>
      </c>
      <c r="T6">
        <f t="shared" si="8"/>
        <v>36</v>
      </c>
      <c r="U6"/>
      <c r="V6" s="33">
        <f t="shared" si="9"/>
        <v>2</v>
      </c>
      <c r="W6" s="33">
        <f t="shared" si="10"/>
        <v>4</v>
      </c>
      <c r="X6" s="33">
        <f t="shared" si="11"/>
        <v>21</v>
      </c>
      <c r="Y6" s="33">
        <f t="shared" si="12"/>
        <v>21</v>
      </c>
      <c r="Z6" s="33">
        <f t="shared" si="13"/>
        <v>21</v>
      </c>
      <c r="AA6">
        <f t="shared" si="14"/>
        <v>36</v>
      </c>
      <c r="AB6"/>
      <c r="AC6" s="33"/>
      <c r="AD6" s="33"/>
    </row>
    <row r="7" spans="1:32" s="49" customFormat="1" ht="12.95" customHeight="1" x14ac:dyDescent="0.2">
      <c r="A7" s="35">
        <f t="shared" si="0"/>
        <v>31</v>
      </c>
      <c r="B7" s="12" t="s">
        <v>24</v>
      </c>
      <c r="C7" s="12" t="s">
        <v>11</v>
      </c>
      <c r="D7" s="100">
        <v>8</v>
      </c>
      <c r="E7" s="36">
        <v>3</v>
      </c>
      <c r="F7" s="36"/>
      <c r="G7" s="36"/>
      <c r="H7" s="36"/>
      <c r="I7" s="32"/>
      <c r="J7" s="9"/>
      <c r="K7" s="8"/>
      <c r="L7" s="84">
        <f t="shared" si="1"/>
        <v>3</v>
      </c>
      <c r="M7" s="5">
        <f t="shared" si="2"/>
        <v>8</v>
      </c>
      <c r="N7" s="5" t="str">
        <f t="shared" si="3"/>
        <v xml:space="preserve"> </v>
      </c>
      <c r="O7" s="6">
        <f t="shared" si="4"/>
        <v>31</v>
      </c>
      <c r="P7" s="28"/>
      <c r="Q7">
        <f t="shared" si="5"/>
        <v>3</v>
      </c>
      <c r="R7">
        <f t="shared" si="6"/>
        <v>8</v>
      </c>
      <c r="S7">
        <f t="shared" si="7"/>
        <v>21</v>
      </c>
      <c r="T7">
        <f t="shared" si="8"/>
        <v>31</v>
      </c>
      <c r="U7"/>
      <c r="V7" s="33">
        <f t="shared" si="9"/>
        <v>3</v>
      </c>
      <c r="W7" s="33">
        <f t="shared" si="10"/>
        <v>8</v>
      </c>
      <c r="X7" s="33">
        <f t="shared" si="11"/>
        <v>21</v>
      </c>
      <c r="Y7" s="33">
        <f t="shared" si="12"/>
        <v>21</v>
      </c>
      <c r="Z7" s="33">
        <f t="shared" si="13"/>
        <v>21</v>
      </c>
      <c r="AA7">
        <f t="shared" si="14"/>
        <v>31</v>
      </c>
      <c r="AB7"/>
      <c r="AC7" s="33"/>
      <c r="AD7" s="33"/>
      <c r="AF7"/>
    </row>
    <row r="8" spans="1:32" s="33" customFormat="1" ht="12.95" customHeight="1" x14ac:dyDescent="0.2">
      <c r="A8" s="35">
        <f t="shared" si="0"/>
        <v>30</v>
      </c>
      <c r="B8" s="12" t="s">
        <v>58</v>
      </c>
      <c r="C8" s="12" t="s">
        <v>10</v>
      </c>
      <c r="D8" s="40">
        <v>10</v>
      </c>
      <c r="E8" s="29">
        <v>2</v>
      </c>
      <c r="F8" s="30"/>
      <c r="G8" s="29"/>
      <c r="H8" s="29"/>
      <c r="I8" s="32"/>
      <c r="J8" s="9"/>
      <c r="K8" s="8"/>
      <c r="L8" s="84">
        <f t="shared" si="1"/>
        <v>2</v>
      </c>
      <c r="M8" s="5">
        <f t="shared" si="2"/>
        <v>10</v>
      </c>
      <c r="N8" s="5" t="str">
        <f t="shared" si="3"/>
        <v xml:space="preserve"> </v>
      </c>
      <c r="O8" s="6">
        <f t="shared" si="4"/>
        <v>30</v>
      </c>
      <c r="P8" s="28"/>
      <c r="Q8">
        <f t="shared" si="5"/>
        <v>2</v>
      </c>
      <c r="R8">
        <f t="shared" si="6"/>
        <v>10</v>
      </c>
      <c r="S8">
        <f t="shared" si="7"/>
        <v>21</v>
      </c>
      <c r="T8">
        <f t="shared" si="8"/>
        <v>30</v>
      </c>
      <c r="U8"/>
      <c r="V8" s="33">
        <f t="shared" si="9"/>
        <v>2</v>
      </c>
      <c r="W8" s="33">
        <f t="shared" si="10"/>
        <v>10</v>
      </c>
      <c r="X8" s="33">
        <f t="shared" si="11"/>
        <v>21</v>
      </c>
      <c r="Y8" s="33">
        <f t="shared" si="12"/>
        <v>21</v>
      </c>
      <c r="Z8" s="33">
        <f t="shared" si="13"/>
        <v>21</v>
      </c>
      <c r="AA8">
        <f t="shared" si="14"/>
        <v>30</v>
      </c>
      <c r="AB8"/>
      <c r="AE8" s="49"/>
      <c r="AF8"/>
    </row>
    <row r="9" spans="1:32" s="33" customFormat="1" ht="12.95" customHeight="1" x14ac:dyDescent="0.2">
      <c r="A9" s="35">
        <f t="shared" si="0"/>
        <v>26</v>
      </c>
      <c r="B9" s="12" t="s">
        <v>41</v>
      </c>
      <c r="C9" s="12" t="s">
        <v>42</v>
      </c>
      <c r="D9" s="40">
        <v>5</v>
      </c>
      <c r="E9" s="29">
        <v>11</v>
      </c>
      <c r="F9" s="30"/>
      <c r="G9" s="29"/>
      <c r="H9" s="29"/>
      <c r="I9" s="32"/>
      <c r="J9" s="9"/>
      <c r="K9" s="8"/>
      <c r="L9" s="84">
        <f t="shared" si="1"/>
        <v>5</v>
      </c>
      <c r="M9" s="5">
        <f t="shared" si="2"/>
        <v>11</v>
      </c>
      <c r="N9" s="5" t="str">
        <f t="shared" si="3"/>
        <v xml:space="preserve"> </v>
      </c>
      <c r="O9" s="6">
        <f t="shared" si="4"/>
        <v>26</v>
      </c>
      <c r="P9" s="28"/>
      <c r="Q9">
        <f t="shared" si="5"/>
        <v>5</v>
      </c>
      <c r="R9">
        <f t="shared" si="6"/>
        <v>11</v>
      </c>
      <c r="S9">
        <f t="shared" si="7"/>
        <v>21</v>
      </c>
      <c r="T9">
        <f t="shared" si="8"/>
        <v>26</v>
      </c>
      <c r="U9"/>
      <c r="V9" s="33">
        <f t="shared" si="9"/>
        <v>5</v>
      </c>
      <c r="W9" s="33">
        <f t="shared" si="10"/>
        <v>11</v>
      </c>
      <c r="X9" s="33">
        <f t="shared" si="11"/>
        <v>21</v>
      </c>
      <c r="Y9" s="33">
        <f t="shared" si="12"/>
        <v>21</v>
      </c>
      <c r="Z9" s="33">
        <f t="shared" si="13"/>
        <v>21</v>
      </c>
      <c r="AA9">
        <f t="shared" si="14"/>
        <v>26</v>
      </c>
      <c r="AB9"/>
      <c r="AE9" s="49"/>
      <c r="AF9"/>
    </row>
    <row r="10" spans="1:32" s="33" customFormat="1" ht="12.95" customHeight="1" x14ac:dyDescent="0.2">
      <c r="A10" s="35">
        <f t="shared" si="0"/>
        <v>25</v>
      </c>
      <c r="B10" s="12" t="s">
        <v>63</v>
      </c>
      <c r="C10" s="12" t="s">
        <v>43</v>
      </c>
      <c r="D10" s="40">
        <v>11</v>
      </c>
      <c r="E10" s="29">
        <v>6</v>
      </c>
      <c r="F10" s="30"/>
      <c r="G10" s="29"/>
      <c r="H10" s="29"/>
      <c r="I10" s="32"/>
      <c r="J10" s="9"/>
      <c r="K10" s="8"/>
      <c r="L10" s="84">
        <f t="shared" si="1"/>
        <v>6</v>
      </c>
      <c r="M10" s="5">
        <f t="shared" si="2"/>
        <v>11</v>
      </c>
      <c r="N10" s="5" t="str">
        <f t="shared" si="3"/>
        <v xml:space="preserve"> </v>
      </c>
      <c r="O10" s="6">
        <f t="shared" si="4"/>
        <v>25</v>
      </c>
      <c r="P10" s="28"/>
      <c r="Q10">
        <f t="shared" si="5"/>
        <v>6</v>
      </c>
      <c r="R10">
        <f t="shared" si="6"/>
        <v>11</v>
      </c>
      <c r="S10">
        <f t="shared" si="7"/>
        <v>21</v>
      </c>
      <c r="T10">
        <f t="shared" si="8"/>
        <v>25</v>
      </c>
      <c r="U10"/>
      <c r="V10" s="33">
        <f t="shared" si="9"/>
        <v>6</v>
      </c>
      <c r="W10" s="33">
        <f t="shared" si="10"/>
        <v>11</v>
      </c>
      <c r="X10" s="33">
        <f t="shared" si="11"/>
        <v>21</v>
      </c>
      <c r="Y10" s="33">
        <f t="shared" si="12"/>
        <v>21</v>
      </c>
      <c r="Z10" s="33">
        <f t="shared" si="13"/>
        <v>21</v>
      </c>
      <c r="AA10">
        <f t="shared" si="14"/>
        <v>25</v>
      </c>
      <c r="AB10"/>
      <c r="AE10" s="49"/>
    </row>
    <row r="11" spans="1:32" s="33" customFormat="1" ht="12.95" customHeight="1" x14ac:dyDescent="0.2">
      <c r="A11" s="35">
        <f t="shared" si="0"/>
        <v>20</v>
      </c>
      <c r="B11" s="12" t="s">
        <v>48</v>
      </c>
      <c r="C11" s="12" t="s">
        <v>17</v>
      </c>
      <c r="D11" s="40"/>
      <c r="E11" s="29">
        <v>1</v>
      </c>
      <c r="F11" s="30"/>
      <c r="G11" s="29"/>
      <c r="H11" s="29"/>
      <c r="I11" s="32"/>
      <c r="J11" s="9"/>
      <c r="K11" s="8"/>
      <c r="L11" s="84">
        <f t="shared" si="1"/>
        <v>1</v>
      </c>
      <c r="M11" s="5" t="str">
        <f t="shared" si="2"/>
        <v xml:space="preserve"> </v>
      </c>
      <c r="N11" s="5" t="str">
        <f t="shared" si="3"/>
        <v xml:space="preserve"> </v>
      </c>
      <c r="O11" s="6">
        <f t="shared" si="4"/>
        <v>20</v>
      </c>
      <c r="P11" s="28"/>
      <c r="Q11">
        <f t="shared" si="5"/>
        <v>1</v>
      </c>
      <c r="R11">
        <f t="shared" si="6"/>
        <v>21</v>
      </c>
      <c r="S11">
        <f t="shared" si="7"/>
        <v>21</v>
      </c>
      <c r="T11">
        <f t="shared" si="8"/>
        <v>20</v>
      </c>
      <c r="U11"/>
      <c r="V11" s="33">
        <f t="shared" si="9"/>
        <v>1</v>
      </c>
      <c r="W11" s="33">
        <f t="shared" si="10"/>
        <v>21</v>
      </c>
      <c r="X11" s="33">
        <f t="shared" si="11"/>
        <v>21</v>
      </c>
      <c r="Y11" s="33">
        <f t="shared" si="12"/>
        <v>21</v>
      </c>
      <c r="Z11" s="33">
        <f t="shared" si="13"/>
        <v>21</v>
      </c>
      <c r="AA11">
        <f t="shared" si="14"/>
        <v>20</v>
      </c>
      <c r="AB11"/>
      <c r="AE11" s="49"/>
      <c r="AF11" s="49"/>
    </row>
    <row r="12" spans="1:32" s="33" customFormat="1" ht="12.95" customHeight="1" x14ac:dyDescent="0.2">
      <c r="A12" s="35">
        <f t="shared" si="0"/>
        <v>18</v>
      </c>
      <c r="B12" s="12" t="s">
        <v>74</v>
      </c>
      <c r="C12" s="12" t="s">
        <v>45</v>
      </c>
      <c r="D12" s="40">
        <v>3</v>
      </c>
      <c r="E12" s="29"/>
      <c r="F12" s="30"/>
      <c r="G12" s="29"/>
      <c r="H12" s="29"/>
      <c r="I12" s="32"/>
      <c r="J12" s="9"/>
      <c r="K12" s="8"/>
      <c r="L12" s="84">
        <f t="shared" si="1"/>
        <v>3</v>
      </c>
      <c r="M12" s="5" t="str">
        <f t="shared" si="2"/>
        <v xml:space="preserve"> </v>
      </c>
      <c r="N12" s="5" t="str">
        <f t="shared" si="3"/>
        <v xml:space="preserve"> </v>
      </c>
      <c r="O12" s="6">
        <f t="shared" si="4"/>
        <v>18</v>
      </c>
      <c r="P12" s="28"/>
      <c r="Q12">
        <f t="shared" si="5"/>
        <v>3</v>
      </c>
      <c r="R12">
        <f t="shared" si="6"/>
        <v>21</v>
      </c>
      <c r="S12">
        <f t="shared" si="7"/>
        <v>21</v>
      </c>
      <c r="T12">
        <f t="shared" si="8"/>
        <v>18</v>
      </c>
      <c r="U12"/>
      <c r="V12" s="33">
        <f t="shared" si="9"/>
        <v>3</v>
      </c>
      <c r="W12" s="33">
        <f t="shared" si="10"/>
        <v>21</v>
      </c>
      <c r="X12" s="33">
        <f t="shared" si="11"/>
        <v>21</v>
      </c>
      <c r="Y12" s="33">
        <f t="shared" si="12"/>
        <v>21</v>
      </c>
      <c r="Z12" s="33">
        <f t="shared" si="13"/>
        <v>21</v>
      </c>
      <c r="AA12">
        <f t="shared" si="14"/>
        <v>18</v>
      </c>
      <c r="AB12"/>
      <c r="AE12" s="49"/>
      <c r="AF12"/>
    </row>
    <row r="13" spans="1:32" s="33" customFormat="1" ht="12.95" customHeight="1" x14ac:dyDescent="0.2">
      <c r="A13" s="35">
        <f t="shared" si="0"/>
        <v>17</v>
      </c>
      <c r="B13" s="12" t="s">
        <v>47</v>
      </c>
      <c r="C13" s="12" t="s">
        <v>45</v>
      </c>
      <c r="D13" s="40">
        <v>4</v>
      </c>
      <c r="E13" s="29"/>
      <c r="F13" s="30"/>
      <c r="G13" s="29"/>
      <c r="H13" s="29"/>
      <c r="I13" s="32"/>
      <c r="J13" s="9"/>
      <c r="K13" s="8"/>
      <c r="L13" s="84">
        <f t="shared" si="1"/>
        <v>4</v>
      </c>
      <c r="M13" s="5" t="str">
        <f t="shared" si="2"/>
        <v xml:space="preserve"> </v>
      </c>
      <c r="N13" s="5" t="str">
        <f t="shared" si="3"/>
        <v xml:space="preserve"> </v>
      </c>
      <c r="O13" s="6">
        <f t="shared" si="4"/>
        <v>17</v>
      </c>
      <c r="P13" s="28"/>
      <c r="Q13">
        <f t="shared" si="5"/>
        <v>4</v>
      </c>
      <c r="R13">
        <f t="shared" si="6"/>
        <v>21</v>
      </c>
      <c r="S13">
        <f t="shared" si="7"/>
        <v>21</v>
      </c>
      <c r="T13">
        <f t="shared" si="8"/>
        <v>17</v>
      </c>
      <c r="U13"/>
      <c r="V13" s="33">
        <f t="shared" si="9"/>
        <v>4</v>
      </c>
      <c r="W13" s="33">
        <f t="shared" si="10"/>
        <v>21</v>
      </c>
      <c r="X13" s="33">
        <f t="shared" si="11"/>
        <v>21</v>
      </c>
      <c r="Y13" s="33">
        <f t="shared" si="12"/>
        <v>21</v>
      </c>
      <c r="Z13" s="33">
        <f t="shared" si="13"/>
        <v>21</v>
      </c>
      <c r="AA13">
        <f t="shared" si="14"/>
        <v>17</v>
      </c>
      <c r="AB13"/>
      <c r="AE13" s="49"/>
      <c r="AF13"/>
    </row>
    <row r="14" spans="1:32" ht="12.95" customHeight="1" x14ac:dyDescent="0.2">
      <c r="A14" s="35">
        <f t="shared" si="0"/>
        <v>15</v>
      </c>
      <c r="B14" s="12" t="s">
        <v>40</v>
      </c>
      <c r="C14" s="12" t="s">
        <v>45</v>
      </c>
      <c r="D14" s="40">
        <v>6</v>
      </c>
      <c r="E14" s="29"/>
      <c r="F14" s="30"/>
      <c r="G14" s="29"/>
      <c r="H14" s="29"/>
      <c r="I14" s="32"/>
      <c r="J14" s="9"/>
      <c r="K14" s="8"/>
      <c r="L14" s="84">
        <f t="shared" si="1"/>
        <v>6</v>
      </c>
      <c r="M14" s="5" t="str">
        <f t="shared" si="2"/>
        <v xml:space="preserve"> </v>
      </c>
      <c r="N14" s="5" t="str">
        <f t="shared" si="3"/>
        <v xml:space="preserve"> </v>
      </c>
      <c r="O14" s="6">
        <f t="shared" si="4"/>
        <v>15</v>
      </c>
      <c r="Q14">
        <f t="shared" si="5"/>
        <v>6</v>
      </c>
      <c r="R14">
        <f t="shared" si="6"/>
        <v>21</v>
      </c>
      <c r="S14">
        <f t="shared" si="7"/>
        <v>21</v>
      </c>
      <c r="T14">
        <f t="shared" si="8"/>
        <v>15</v>
      </c>
      <c r="V14" s="33">
        <f t="shared" si="9"/>
        <v>6</v>
      </c>
      <c r="W14" s="33">
        <f t="shared" si="10"/>
        <v>21</v>
      </c>
      <c r="X14" s="33">
        <f t="shared" si="11"/>
        <v>21</v>
      </c>
      <c r="Y14" s="33">
        <f t="shared" si="12"/>
        <v>21</v>
      </c>
      <c r="Z14" s="33">
        <f t="shared" si="13"/>
        <v>21</v>
      </c>
      <c r="AA14">
        <f t="shared" si="14"/>
        <v>15</v>
      </c>
      <c r="AC14" s="33"/>
      <c r="AD14" s="33"/>
      <c r="AE14" s="49"/>
    </row>
    <row r="15" spans="1:32" ht="12.95" customHeight="1" x14ac:dyDescent="0.2">
      <c r="A15" s="35">
        <f t="shared" si="0"/>
        <v>15</v>
      </c>
      <c r="B15" s="12" t="s">
        <v>93</v>
      </c>
      <c r="C15" s="12" t="s">
        <v>91</v>
      </c>
      <c r="D15" s="40"/>
      <c r="E15" s="29">
        <v>6</v>
      </c>
      <c r="F15" s="30"/>
      <c r="G15" s="29"/>
      <c r="H15" s="29"/>
      <c r="I15" s="32"/>
      <c r="J15" s="9"/>
      <c r="K15" s="8"/>
      <c r="L15" s="84">
        <f t="shared" si="1"/>
        <v>6</v>
      </c>
      <c r="M15" s="5" t="str">
        <f t="shared" si="2"/>
        <v xml:space="preserve"> </v>
      </c>
      <c r="N15" s="5" t="str">
        <f t="shared" si="3"/>
        <v xml:space="preserve"> </v>
      </c>
      <c r="O15" s="6">
        <f t="shared" si="4"/>
        <v>15</v>
      </c>
      <c r="Q15">
        <f t="shared" si="5"/>
        <v>6</v>
      </c>
      <c r="R15">
        <f t="shared" si="6"/>
        <v>21</v>
      </c>
      <c r="S15">
        <f t="shared" si="7"/>
        <v>21</v>
      </c>
      <c r="T15">
        <f t="shared" si="8"/>
        <v>15</v>
      </c>
      <c r="V15" s="33">
        <f t="shared" si="9"/>
        <v>6</v>
      </c>
      <c r="W15" s="33">
        <f t="shared" si="10"/>
        <v>21</v>
      </c>
      <c r="X15" s="33">
        <f t="shared" si="11"/>
        <v>21</v>
      </c>
      <c r="Y15" s="33">
        <f t="shared" si="12"/>
        <v>21</v>
      </c>
      <c r="Z15" s="33">
        <f t="shared" si="13"/>
        <v>21</v>
      </c>
      <c r="AA15">
        <f t="shared" si="14"/>
        <v>15</v>
      </c>
      <c r="AC15" s="33"/>
      <c r="AD15" s="33"/>
      <c r="AE15" s="49"/>
    </row>
    <row r="16" spans="1:32" ht="12.95" customHeight="1" x14ac:dyDescent="0.2">
      <c r="A16" s="35">
        <f t="shared" si="0"/>
        <v>14</v>
      </c>
      <c r="B16" s="12" t="s">
        <v>79</v>
      </c>
      <c r="C16" s="12" t="s">
        <v>45</v>
      </c>
      <c r="D16" s="40">
        <v>7</v>
      </c>
      <c r="E16" s="29"/>
      <c r="F16" s="30"/>
      <c r="G16" s="29"/>
      <c r="H16" s="31"/>
      <c r="I16" s="91"/>
      <c r="J16" s="9"/>
      <c r="K16" s="8"/>
      <c r="L16" s="84">
        <f t="shared" si="1"/>
        <v>7</v>
      </c>
      <c r="M16" s="5" t="str">
        <f t="shared" si="2"/>
        <v xml:space="preserve"> </v>
      </c>
      <c r="N16" s="5" t="str">
        <f t="shared" si="3"/>
        <v xml:space="preserve"> </v>
      </c>
      <c r="O16" s="6">
        <f t="shared" si="4"/>
        <v>14</v>
      </c>
      <c r="Q16">
        <f t="shared" si="5"/>
        <v>7</v>
      </c>
      <c r="R16">
        <f t="shared" si="6"/>
        <v>21</v>
      </c>
      <c r="S16">
        <f t="shared" si="7"/>
        <v>21</v>
      </c>
      <c r="T16">
        <f t="shared" si="8"/>
        <v>14</v>
      </c>
      <c r="V16" s="33">
        <f t="shared" si="9"/>
        <v>7</v>
      </c>
      <c r="W16" s="33">
        <f t="shared" si="10"/>
        <v>21</v>
      </c>
      <c r="X16" s="33">
        <f t="shared" si="11"/>
        <v>21</v>
      </c>
      <c r="Y16" s="33">
        <f t="shared" si="12"/>
        <v>21</v>
      </c>
      <c r="Z16" s="33">
        <f t="shared" si="13"/>
        <v>21</v>
      </c>
      <c r="AA16">
        <f t="shared" si="14"/>
        <v>14</v>
      </c>
      <c r="AC16" s="33"/>
      <c r="AD16" s="33"/>
      <c r="AE16" s="49"/>
    </row>
    <row r="17" spans="1:32" ht="12.95" customHeight="1" x14ac:dyDescent="0.2">
      <c r="A17" s="35">
        <f t="shared" si="0"/>
        <v>13</v>
      </c>
      <c r="B17" s="12" t="s">
        <v>20</v>
      </c>
      <c r="C17" s="12" t="s">
        <v>10</v>
      </c>
      <c r="D17" s="40"/>
      <c r="E17" s="29">
        <v>8</v>
      </c>
      <c r="F17" s="30"/>
      <c r="G17" s="29"/>
      <c r="H17" s="31"/>
      <c r="I17" s="91"/>
      <c r="J17" s="9"/>
      <c r="K17" s="8"/>
      <c r="L17" s="84">
        <f t="shared" si="1"/>
        <v>8</v>
      </c>
      <c r="M17" s="5" t="str">
        <f t="shared" si="2"/>
        <v xml:space="preserve"> </v>
      </c>
      <c r="N17" s="5" t="str">
        <f t="shared" si="3"/>
        <v xml:space="preserve"> </v>
      </c>
      <c r="O17" s="6">
        <f t="shared" si="4"/>
        <v>13</v>
      </c>
      <c r="Q17">
        <f t="shared" si="5"/>
        <v>8</v>
      </c>
      <c r="R17">
        <f t="shared" si="6"/>
        <v>21</v>
      </c>
      <c r="S17">
        <f t="shared" si="7"/>
        <v>21</v>
      </c>
      <c r="T17">
        <f t="shared" si="8"/>
        <v>13</v>
      </c>
      <c r="V17" s="33">
        <f t="shared" si="9"/>
        <v>8</v>
      </c>
      <c r="W17" s="33">
        <f t="shared" si="10"/>
        <v>21</v>
      </c>
      <c r="X17" s="33">
        <f t="shared" si="11"/>
        <v>21</v>
      </c>
      <c r="Y17" s="33">
        <f t="shared" si="12"/>
        <v>21</v>
      </c>
      <c r="Z17" s="33">
        <f t="shared" si="13"/>
        <v>21</v>
      </c>
      <c r="AA17">
        <f t="shared" si="14"/>
        <v>13</v>
      </c>
      <c r="AC17" s="33"/>
      <c r="AD17" s="33"/>
      <c r="AE17" s="49"/>
    </row>
    <row r="18" spans="1:32" ht="12.95" customHeight="1" x14ac:dyDescent="0.2">
      <c r="A18" s="35">
        <f t="shared" si="0"/>
        <v>12</v>
      </c>
      <c r="B18" s="12" t="s">
        <v>94</v>
      </c>
      <c r="C18" s="12" t="s">
        <v>95</v>
      </c>
      <c r="D18" s="40"/>
      <c r="E18" s="29">
        <v>9</v>
      </c>
      <c r="F18" s="30"/>
      <c r="G18" s="29"/>
      <c r="H18" s="31"/>
      <c r="I18" s="91"/>
      <c r="J18" s="9"/>
      <c r="K18" s="8"/>
      <c r="L18" s="84">
        <f t="shared" si="1"/>
        <v>9</v>
      </c>
      <c r="M18" s="5" t="str">
        <f t="shared" si="2"/>
        <v xml:space="preserve"> </v>
      </c>
      <c r="N18" s="5" t="str">
        <f t="shared" si="3"/>
        <v xml:space="preserve"> </v>
      </c>
      <c r="O18" s="6">
        <f t="shared" si="4"/>
        <v>12</v>
      </c>
      <c r="Q18">
        <f t="shared" si="5"/>
        <v>9</v>
      </c>
      <c r="R18">
        <f t="shared" si="6"/>
        <v>21</v>
      </c>
      <c r="S18">
        <f t="shared" si="7"/>
        <v>21</v>
      </c>
      <c r="T18">
        <f t="shared" si="8"/>
        <v>12</v>
      </c>
      <c r="V18" s="33">
        <f t="shared" si="9"/>
        <v>9</v>
      </c>
      <c r="W18" s="33">
        <f t="shared" si="10"/>
        <v>21</v>
      </c>
      <c r="X18" s="33">
        <f t="shared" si="11"/>
        <v>21</v>
      </c>
      <c r="Y18" s="33">
        <f t="shared" si="12"/>
        <v>21</v>
      </c>
      <c r="Z18" s="33">
        <f t="shared" si="13"/>
        <v>21</v>
      </c>
      <c r="AA18">
        <f t="shared" si="14"/>
        <v>12</v>
      </c>
      <c r="AC18" s="33"/>
      <c r="AD18" s="33"/>
      <c r="AE18" s="49"/>
      <c r="AF18" s="33"/>
    </row>
    <row r="19" spans="1:32" ht="12.95" customHeight="1" x14ac:dyDescent="0.2">
      <c r="A19" s="35">
        <f t="shared" si="0"/>
        <v>11</v>
      </c>
      <c r="B19" s="12" t="s">
        <v>96</v>
      </c>
      <c r="C19" s="12" t="s">
        <v>17</v>
      </c>
      <c r="D19" s="40"/>
      <c r="E19" s="29">
        <v>10</v>
      </c>
      <c r="F19" s="30"/>
      <c r="G19" s="29"/>
      <c r="H19" s="31"/>
      <c r="I19" s="91"/>
      <c r="J19" s="9"/>
      <c r="K19" s="8"/>
      <c r="L19" s="84">
        <f t="shared" si="1"/>
        <v>10</v>
      </c>
      <c r="M19" s="5" t="str">
        <f t="shared" si="2"/>
        <v xml:space="preserve"> </v>
      </c>
      <c r="N19" s="5" t="str">
        <f t="shared" si="3"/>
        <v xml:space="preserve"> </v>
      </c>
      <c r="O19" s="6">
        <f t="shared" si="4"/>
        <v>11</v>
      </c>
      <c r="Q19">
        <f t="shared" si="5"/>
        <v>10</v>
      </c>
      <c r="R19">
        <f t="shared" si="6"/>
        <v>21</v>
      </c>
      <c r="S19">
        <f t="shared" si="7"/>
        <v>21</v>
      </c>
      <c r="T19">
        <f t="shared" si="8"/>
        <v>11</v>
      </c>
      <c r="V19" s="33">
        <f t="shared" si="9"/>
        <v>10</v>
      </c>
      <c r="W19" s="33">
        <f t="shared" si="10"/>
        <v>21</v>
      </c>
      <c r="X19" s="33">
        <f t="shared" si="11"/>
        <v>21</v>
      </c>
      <c r="Y19" s="33">
        <f t="shared" si="12"/>
        <v>21</v>
      </c>
      <c r="Z19" s="33">
        <f t="shared" si="13"/>
        <v>21</v>
      </c>
      <c r="AA19">
        <f t="shared" si="14"/>
        <v>11</v>
      </c>
      <c r="AC19" s="33"/>
      <c r="AD19" s="33"/>
      <c r="AE19" s="49"/>
    </row>
    <row r="20" spans="1:32" ht="12.95" customHeight="1" x14ac:dyDescent="0.2">
      <c r="A20" s="35">
        <f t="shared" si="0"/>
        <v>9</v>
      </c>
      <c r="B20" s="12" t="s">
        <v>80</v>
      </c>
      <c r="C20" s="12" t="s">
        <v>6</v>
      </c>
      <c r="D20" s="40">
        <v>12</v>
      </c>
      <c r="E20" s="29"/>
      <c r="F20" s="30"/>
      <c r="G20" s="29"/>
      <c r="H20" s="31"/>
      <c r="I20" s="91"/>
      <c r="J20" s="9"/>
      <c r="K20" s="8"/>
      <c r="L20" s="84">
        <f t="shared" si="1"/>
        <v>12</v>
      </c>
      <c r="M20" s="5" t="str">
        <f t="shared" si="2"/>
        <v xml:space="preserve"> </v>
      </c>
      <c r="N20" s="5" t="str">
        <f t="shared" si="3"/>
        <v xml:space="preserve"> </v>
      </c>
      <c r="O20" s="6">
        <f t="shared" si="4"/>
        <v>9</v>
      </c>
      <c r="Q20">
        <f t="shared" si="5"/>
        <v>12</v>
      </c>
      <c r="R20">
        <f t="shared" si="6"/>
        <v>21</v>
      </c>
      <c r="S20">
        <f t="shared" si="7"/>
        <v>21</v>
      </c>
      <c r="T20">
        <f t="shared" si="8"/>
        <v>9</v>
      </c>
      <c r="V20" s="33">
        <f t="shared" si="9"/>
        <v>12</v>
      </c>
      <c r="W20" s="33">
        <f t="shared" si="10"/>
        <v>21</v>
      </c>
      <c r="X20" s="33">
        <f t="shared" si="11"/>
        <v>21</v>
      </c>
      <c r="Y20" s="33">
        <f t="shared" si="12"/>
        <v>21</v>
      </c>
      <c r="Z20" s="33">
        <f t="shared" si="13"/>
        <v>21</v>
      </c>
      <c r="AA20">
        <f t="shared" si="14"/>
        <v>9</v>
      </c>
      <c r="AC20" s="33"/>
      <c r="AD20" s="33"/>
      <c r="AE20" s="49"/>
    </row>
    <row r="21" spans="1:32" ht="12.95" customHeight="1" x14ac:dyDescent="0.2">
      <c r="A21" s="35">
        <f t="shared" si="0"/>
        <v>9</v>
      </c>
      <c r="B21" s="12" t="s">
        <v>97</v>
      </c>
      <c r="C21" s="12" t="s">
        <v>6</v>
      </c>
      <c r="D21" s="40"/>
      <c r="E21" s="29">
        <v>12</v>
      </c>
      <c r="F21" s="30"/>
      <c r="G21" s="29"/>
      <c r="H21" s="31"/>
      <c r="I21" s="91"/>
      <c r="J21" s="9"/>
      <c r="K21" s="8"/>
      <c r="L21" s="84">
        <f t="shared" si="1"/>
        <v>12</v>
      </c>
      <c r="M21" s="5" t="str">
        <f t="shared" si="2"/>
        <v xml:space="preserve"> </v>
      </c>
      <c r="N21" s="5" t="str">
        <f t="shared" si="3"/>
        <v xml:space="preserve"> </v>
      </c>
      <c r="O21" s="6">
        <f t="shared" si="4"/>
        <v>9</v>
      </c>
      <c r="Q21">
        <f t="shared" si="5"/>
        <v>12</v>
      </c>
      <c r="R21">
        <f t="shared" si="6"/>
        <v>21</v>
      </c>
      <c r="S21">
        <f t="shared" si="7"/>
        <v>21</v>
      </c>
      <c r="T21">
        <f t="shared" si="8"/>
        <v>9</v>
      </c>
      <c r="V21" s="33">
        <f t="shared" si="9"/>
        <v>12</v>
      </c>
      <c r="W21" s="33">
        <f t="shared" si="10"/>
        <v>21</v>
      </c>
      <c r="X21" s="33">
        <f t="shared" si="11"/>
        <v>21</v>
      </c>
      <c r="Y21" s="33">
        <f t="shared" si="12"/>
        <v>21</v>
      </c>
      <c r="Z21" s="33">
        <f t="shared" si="13"/>
        <v>21</v>
      </c>
      <c r="AA21">
        <f t="shared" si="14"/>
        <v>9</v>
      </c>
      <c r="AC21" s="33"/>
      <c r="AD21" s="33"/>
      <c r="AE21" s="49"/>
    </row>
    <row r="22" spans="1:32" ht="12.95" customHeight="1" x14ac:dyDescent="0.2">
      <c r="A22" s="35">
        <f t="shared" si="0"/>
        <v>8</v>
      </c>
      <c r="B22" s="12" t="s">
        <v>81</v>
      </c>
      <c r="C22" s="12" t="s">
        <v>15</v>
      </c>
      <c r="D22" s="40">
        <v>13</v>
      </c>
      <c r="E22" s="29"/>
      <c r="F22" s="30"/>
      <c r="G22" s="29"/>
      <c r="H22" s="31"/>
      <c r="I22" s="91"/>
      <c r="J22" s="9"/>
      <c r="K22" s="8"/>
      <c r="L22" s="84">
        <f t="shared" si="1"/>
        <v>13</v>
      </c>
      <c r="M22" s="5" t="str">
        <f t="shared" si="2"/>
        <v xml:space="preserve"> </v>
      </c>
      <c r="N22" s="5" t="str">
        <f t="shared" si="3"/>
        <v xml:space="preserve"> </v>
      </c>
      <c r="O22" s="6">
        <f t="shared" si="4"/>
        <v>8</v>
      </c>
      <c r="Q22">
        <f t="shared" si="5"/>
        <v>13</v>
      </c>
      <c r="R22">
        <f t="shared" si="6"/>
        <v>21</v>
      </c>
      <c r="S22">
        <f t="shared" si="7"/>
        <v>21</v>
      </c>
      <c r="T22">
        <f t="shared" si="8"/>
        <v>8</v>
      </c>
      <c r="V22" s="33">
        <f t="shared" si="9"/>
        <v>13</v>
      </c>
      <c r="W22" s="33">
        <f t="shared" si="10"/>
        <v>21</v>
      </c>
      <c r="X22" s="33">
        <f t="shared" si="11"/>
        <v>21</v>
      </c>
      <c r="Y22" s="33">
        <f t="shared" si="12"/>
        <v>21</v>
      </c>
      <c r="Z22" s="33">
        <f t="shared" si="13"/>
        <v>21</v>
      </c>
      <c r="AA22">
        <f t="shared" si="14"/>
        <v>8</v>
      </c>
      <c r="AC22" s="33"/>
      <c r="AD22" s="33"/>
      <c r="AE22" s="49"/>
    </row>
    <row r="23" spans="1:32" ht="12.95" customHeight="1" x14ac:dyDescent="0.2">
      <c r="A23" s="35">
        <f t="shared" si="0"/>
        <v>7</v>
      </c>
      <c r="B23" s="12" t="s">
        <v>82</v>
      </c>
      <c r="C23" s="12" t="s">
        <v>37</v>
      </c>
      <c r="D23" s="40">
        <v>14</v>
      </c>
      <c r="E23" s="29"/>
      <c r="F23" s="30"/>
      <c r="G23" s="29"/>
      <c r="H23" s="31"/>
      <c r="I23" s="91"/>
      <c r="J23" s="9"/>
      <c r="K23" s="8"/>
      <c r="L23" s="84">
        <f t="shared" si="1"/>
        <v>14</v>
      </c>
      <c r="M23" s="5" t="str">
        <f t="shared" si="2"/>
        <v xml:space="preserve"> </v>
      </c>
      <c r="N23" s="5" t="str">
        <f t="shared" si="3"/>
        <v xml:space="preserve"> </v>
      </c>
      <c r="O23" s="6">
        <f t="shared" si="4"/>
        <v>7</v>
      </c>
      <c r="Q23">
        <f t="shared" si="5"/>
        <v>14</v>
      </c>
      <c r="R23">
        <f t="shared" si="6"/>
        <v>21</v>
      </c>
      <c r="S23">
        <f t="shared" si="7"/>
        <v>21</v>
      </c>
      <c r="T23">
        <f t="shared" si="8"/>
        <v>7</v>
      </c>
      <c r="V23" s="33">
        <f t="shared" si="9"/>
        <v>14</v>
      </c>
      <c r="W23" s="33">
        <f t="shared" si="10"/>
        <v>21</v>
      </c>
      <c r="X23" s="33">
        <f t="shared" si="11"/>
        <v>21</v>
      </c>
      <c r="Y23" s="33">
        <f t="shared" si="12"/>
        <v>21</v>
      </c>
      <c r="Z23" s="33">
        <f t="shared" si="13"/>
        <v>21</v>
      </c>
      <c r="AA23">
        <f t="shared" si="14"/>
        <v>7</v>
      </c>
      <c r="AC23" s="33"/>
      <c r="AD23" s="33"/>
      <c r="AE23" s="49"/>
    </row>
    <row r="24" spans="1:32" ht="12.95" customHeight="1" x14ac:dyDescent="0.2">
      <c r="A24" s="35">
        <f t="shared" si="0"/>
        <v>6</v>
      </c>
      <c r="B24" s="12" t="s">
        <v>52</v>
      </c>
      <c r="C24" s="12" t="s">
        <v>28</v>
      </c>
      <c r="D24" s="40">
        <v>15</v>
      </c>
      <c r="E24" s="29"/>
      <c r="F24" s="30"/>
      <c r="G24" s="29"/>
      <c r="H24" s="31"/>
      <c r="I24" s="91"/>
      <c r="J24" s="9"/>
      <c r="K24" s="8"/>
      <c r="L24" s="84">
        <f t="shared" si="1"/>
        <v>15</v>
      </c>
      <c r="M24" s="5" t="str">
        <f t="shared" si="2"/>
        <v xml:space="preserve"> </v>
      </c>
      <c r="N24" s="5" t="str">
        <f t="shared" si="3"/>
        <v xml:space="preserve"> </v>
      </c>
      <c r="O24" s="6">
        <f t="shared" si="4"/>
        <v>6</v>
      </c>
      <c r="Q24">
        <f t="shared" si="5"/>
        <v>15</v>
      </c>
      <c r="R24">
        <f t="shared" si="6"/>
        <v>21</v>
      </c>
      <c r="S24">
        <f t="shared" si="7"/>
        <v>21</v>
      </c>
      <c r="T24">
        <f t="shared" si="8"/>
        <v>6</v>
      </c>
      <c r="V24" s="33">
        <f t="shared" si="9"/>
        <v>15</v>
      </c>
      <c r="W24" s="33">
        <f t="shared" si="10"/>
        <v>21</v>
      </c>
      <c r="X24" s="33">
        <f t="shared" si="11"/>
        <v>21</v>
      </c>
      <c r="Y24" s="33">
        <f t="shared" si="12"/>
        <v>21</v>
      </c>
      <c r="Z24" s="33">
        <f t="shared" si="13"/>
        <v>21</v>
      </c>
      <c r="AA24">
        <f t="shared" si="14"/>
        <v>6</v>
      </c>
      <c r="AC24" s="33"/>
      <c r="AD24" s="33"/>
      <c r="AE24" s="49"/>
    </row>
    <row r="25" spans="1:32" ht="12.95" customHeight="1" x14ac:dyDescent="0.2">
      <c r="A25" s="35">
        <f t="shared" si="0"/>
        <v>5</v>
      </c>
      <c r="B25" s="12" t="s">
        <v>83</v>
      </c>
      <c r="C25" s="12" t="s">
        <v>84</v>
      </c>
      <c r="D25" s="40">
        <v>16</v>
      </c>
      <c r="E25" s="29"/>
      <c r="F25" s="30"/>
      <c r="G25" s="29"/>
      <c r="H25" s="31"/>
      <c r="I25" s="91"/>
      <c r="J25" s="9"/>
      <c r="K25" s="8"/>
      <c r="L25" s="84">
        <f t="shared" si="1"/>
        <v>16</v>
      </c>
      <c r="M25" s="5" t="str">
        <f t="shared" si="2"/>
        <v xml:space="preserve"> </v>
      </c>
      <c r="N25" s="5" t="str">
        <f t="shared" si="3"/>
        <v xml:space="preserve"> </v>
      </c>
      <c r="O25" s="6">
        <f t="shared" si="4"/>
        <v>5</v>
      </c>
      <c r="Q25">
        <f t="shared" si="5"/>
        <v>16</v>
      </c>
      <c r="R25">
        <f t="shared" si="6"/>
        <v>21</v>
      </c>
      <c r="S25">
        <f t="shared" si="7"/>
        <v>21</v>
      </c>
      <c r="T25">
        <f t="shared" si="8"/>
        <v>5</v>
      </c>
      <c r="V25" s="33">
        <f t="shared" si="9"/>
        <v>16</v>
      </c>
      <c r="W25" s="33">
        <f t="shared" si="10"/>
        <v>21</v>
      </c>
      <c r="X25" s="33">
        <f t="shared" si="11"/>
        <v>21</v>
      </c>
      <c r="Y25" s="33">
        <f t="shared" si="12"/>
        <v>21</v>
      </c>
      <c r="Z25" s="33">
        <f t="shared" si="13"/>
        <v>21</v>
      </c>
      <c r="AA25">
        <f t="shared" si="14"/>
        <v>5</v>
      </c>
      <c r="AC25" s="33"/>
      <c r="AD25" s="33"/>
      <c r="AE25" s="49"/>
    </row>
    <row r="26" spans="1:32" ht="12.95" customHeight="1" x14ac:dyDescent="0.2">
      <c r="A26" s="35">
        <f t="shared" si="0"/>
        <v>4</v>
      </c>
      <c r="B26" s="12" t="s">
        <v>56</v>
      </c>
      <c r="C26" s="12" t="s">
        <v>10</v>
      </c>
      <c r="D26" s="40">
        <v>17</v>
      </c>
      <c r="E26" s="29"/>
      <c r="F26" s="30"/>
      <c r="G26" s="29"/>
      <c r="H26" s="31"/>
      <c r="I26" s="91"/>
      <c r="J26" s="9"/>
      <c r="K26" s="8"/>
      <c r="L26" s="84">
        <f t="shared" si="1"/>
        <v>17</v>
      </c>
      <c r="M26" s="5" t="str">
        <f t="shared" si="2"/>
        <v xml:space="preserve"> </v>
      </c>
      <c r="N26" s="5" t="str">
        <f t="shared" si="3"/>
        <v xml:space="preserve"> </v>
      </c>
      <c r="O26" s="6">
        <f t="shared" si="4"/>
        <v>4</v>
      </c>
      <c r="Q26">
        <f t="shared" si="5"/>
        <v>17</v>
      </c>
      <c r="R26">
        <f t="shared" si="6"/>
        <v>21</v>
      </c>
      <c r="S26">
        <f t="shared" si="7"/>
        <v>21</v>
      </c>
      <c r="T26">
        <f t="shared" si="8"/>
        <v>4</v>
      </c>
      <c r="V26" s="33">
        <f t="shared" si="9"/>
        <v>17</v>
      </c>
      <c r="W26" s="33">
        <f t="shared" si="10"/>
        <v>21</v>
      </c>
      <c r="X26" s="33">
        <f t="shared" si="11"/>
        <v>21</v>
      </c>
      <c r="Y26" s="33">
        <f t="shared" si="12"/>
        <v>21</v>
      </c>
      <c r="Z26" s="33">
        <f t="shared" si="13"/>
        <v>21</v>
      </c>
      <c r="AA26">
        <f t="shared" si="14"/>
        <v>4</v>
      </c>
      <c r="AC26" s="33"/>
      <c r="AD26" s="33"/>
      <c r="AE26" s="49"/>
      <c r="AF26" s="49"/>
    </row>
    <row r="27" spans="1:32" ht="12.95" customHeight="1" x14ac:dyDescent="0.2">
      <c r="A27" s="35">
        <f t="shared" si="0"/>
        <v>3</v>
      </c>
      <c r="B27" s="12" t="s">
        <v>85</v>
      </c>
      <c r="C27" s="12" t="s">
        <v>45</v>
      </c>
      <c r="D27" s="40">
        <v>18</v>
      </c>
      <c r="E27" s="29"/>
      <c r="F27" s="30"/>
      <c r="G27" s="29"/>
      <c r="H27" s="31"/>
      <c r="I27" s="91"/>
      <c r="J27" s="9"/>
      <c r="K27" s="8"/>
      <c r="L27" s="84">
        <f t="shared" si="1"/>
        <v>18</v>
      </c>
      <c r="M27" s="5" t="str">
        <f t="shared" si="2"/>
        <v xml:space="preserve"> </v>
      </c>
      <c r="N27" s="5" t="str">
        <f t="shared" si="3"/>
        <v xml:space="preserve"> </v>
      </c>
      <c r="O27" s="6">
        <f t="shared" si="4"/>
        <v>3</v>
      </c>
      <c r="Q27">
        <f t="shared" si="5"/>
        <v>18</v>
      </c>
      <c r="R27">
        <f t="shared" si="6"/>
        <v>21</v>
      </c>
      <c r="S27">
        <f t="shared" si="7"/>
        <v>21</v>
      </c>
      <c r="T27">
        <f t="shared" si="8"/>
        <v>3</v>
      </c>
      <c r="V27" s="33">
        <f t="shared" si="9"/>
        <v>18</v>
      </c>
      <c r="W27" s="33">
        <f t="shared" si="10"/>
        <v>21</v>
      </c>
      <c r="X27" s="33">
        <f t="shared" si="11"/>
        <v>21</v>
      </c>
      <c r="Y27" s="33">
        <f t="shared" si="12"/>
        <v>21</v>
      </c>
      <c r="Z27" s="33">
        <f t="shared" si="13"/>
        <v>21</v>
      </c>
      <c r="AA27">
        <f t="shared" si="14"/>
        <v>3</v>
      </c>
      <c r="AC27" s="33"/>
      <c r="AD27" s="33"/>
      <c r="AE27" s="49"/>
      <c r="AF27" s="33"/>
    </row>
    <row r="28" spans="1:32" ht="12.95" customHeight="1" x14ac:dyDescent="0.2">
      <c r="A28" s="35">
        <f t="shared" si="0"/>
        <v>2</v>
      </c>
      <c r="B28" s="12" t="s">
        <v>86</v>
      </c>
      <c r="C28" s="12" t="s">
        <v>87</v>
      </c>
      <c r="D28" s="40">
        <v>19</v>
      </c>
      <c r="E28" s="29"/>
      <c r="F28" s="30"/>
      <c r="G28" s="29"/>
      <c r="H28" s="31"/>
      <c r="I28" s="91"/>
      <c r="J28" s="9"/>
      <c r="K28" s="8"/>
      <c r="L28" s="84">
        <f t="shared" si="1"/>
        <v>19</v>
      </c>
      <c r="M28" s="5" t="str">
        <f t="shared" si="2"/>
        <v xml:space="preserve"> </v>
      </c>
      <c r="N28" s="5" t="str">
        <f t="shared" si="3"/>
        <v xml:space="preserve"> </v>
      </c>
      <c r="O28" s="6">
        <f t="shared" si="4"/>
        <v>2</v>
      </c>
      <c r="Q28">
        <f t="shared" si="5"/>
        <v>19</v>
      </c>
      <c r="R28">
        <f t="shared" si="6"/>
        <v>21</v>
      </c>
      <c r="S28">
        <f t="shared" si="7"/>
        <v>21</v>
      </c>
      <c r="T28">
        <f t="shared" si="8"/>
        <v>2</v>
      </c>
      <c r="V28" s="33">
        <f t="shared" si="9"/>
        <v>19</v>
      </c>
      <c r="W28" s="33">
        <f t="shared" si="10"/>
        <v>21</v>
      </c>
      <c r="X28" s="33">
        <f t="shared" si="11"/>
        <v>21</v>
      </c>
      <c r="Y28" s="33">
        <f t="shared" si="12"/>
        <v>21</v>
      </c>
      <c r="Z28" s="33">
        <f t="shared" si="13"/>
        <v>21</v>
      </c>
      <c r="AA28">
        <f t="shared" si="14"/>
        <v>2</v>
      </c>
      <c r="AC28" s="33"/>
      <c r="AD28" s="33"/>
      <c r="AE28" s="49"/>
      <c r="AF28" s="33"/>
    </row>
    <row r="29" spans="1:32" ht="12.95" customHeight="1" thickBot="1" x14ac:dyDescent="0.25">
      <c r="A29" s="42" t="str">
        <f t="shared" ref="A29" si="15">IF(AA29&lt;1," ",AA29)</f>
        <v xml:space="preserve"> </v>
      </c>
      <c r="B29" s="15"/>
      <c r="C29" s="15"/>
      <c r="D29" s="15"/>
      <c r="E29" s="15"/>
      <c r="F29" s="15"/>
      <c r="G29" s="15"/>
      <c r="H29" s="15"/>
      <c r="I29" s="20"/>
      <c r="J29" s="17"/>
      <c r="K29" s="94"/>
      <c r="L29" s="19" t="str">
        <f t="shared" ref="L29" si="16">IF(Q29&gt;20," ",Q29)</f>
        <v xml:space="preserve"> </v>
      </c>
      <c r="M29" s="15" t="str">
        <f t="shared" ref="M29" si="17">IF(R29&gt;20," ",R29)</f>
        <v xml:space="preserve"> </v>
      </c>
      <c r="N29" s="15" t="str">
        <f t="shared" ref="N29" si="18">IF(S29&gt;20," ",S29)</f>
        <v xml:space="preserve"> </v>
      </c>
      <c r="O29" s="20" t="str">
        <f t="shared" ref="O29" si="19">IF(T29&lt;1," ",T29)</f>
        <v xml:space="preserve"> </v>
      </c>
      <c r="Q29">
        <f t="shared" ref="Q29" si="20">IF(COUNT(D29:K29)&gt;0,SMALL(D29:K29,1),21)</f>
        <v>21</v>
      </c>
      <c r="R29">
        <f t="shared" ref="R29" si="21">IF(COUNT(D29:K29)&gt;1,SMALL(D29:K29,2),21)</f>
        <v>21</v>
      </c>
      <c r="S29">
        <f t="shared" ref="S29" si="22">IF(COUNT(D29:K29)&gt;2,SMALL(D29:K29,3),21)</f>
        <v>21</v>
      </c>
      <c r="T29">
        <f t="shared" ref="T29" si="23">21*3-Q29-R29-S29-((3-COUNT(Q29:S29))*21)</f>
        <v>0</v>
      </c>
      <c r="V29" s="33">
        <f t="shared" ref="V29" si="24">IF(COUNT(D29:K29)&gt;0,SMALL(D29:K29,1),21)</f>
        <v>21</v>
      </c>
      <c r="W29" s="33">
        <f t="shared" ref="W29" si="25">IF(COUNT(D29:K29)&gt;1,SMALL(D29:K29,2),21)</f>
        <v>21</v>
      </c>
      <c r="X29" s="33">
        <f t="shared" ref="X29" si="26">IF(COUNT(D29:K29)&gt;2,SMALL(D29:K29,3),21)</f>
        <v>21</v>
      </c>
      <c r="Y29" s="33">
        <f t="shared" ref="Y29" si="27">IF(COUNT(D29:K29)&gt;3,SMALL(D29:K29,4),21)</f>
        <v>21</v>
      </c>
      <c r="Z29" s="33">
        <f t="shared" ref="Z29" si="28">IF(COUNT(D29:K29)&gt;4,SMALL(D29:K29,5),21)</f>
        <v>21</v>
      </c>
      <c r="AA29">
        <f t="shared" ref="AA29" si="29">21*5-V29-W29-X29-Y29-Z29-((5-COUNT(V29:Z29))*21)</f>
        <v>0</v>
      </c>
    </row>
    <row r="30" spans="1:32" ht="12.95" customHeight="1" x14ac:dyDescent="0.2">
      <c r="A30" s="23"/>
    </row>
    <row r="31" spans="1:32" ht="12.95" customHeight="1" x14ac:dyDescent="0.2"/>
    <row r="32" spans="1: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</sheetData>
  <sortState xmlns:xlrd2="http://schemas.microsoft.com/office/spreadsheetml/2017/richdata2" ref="A5:AE28">
    <sortCondition ref="AE5:AE28"/>
  </sortState>
  <mergeCells count="2">
    <mergeCell ref="A1:E1"/>
    <mergeCell ref="AC2:AF2"/>
  </mergeCells>
  <phoneticPr fontId="0" type="noConversion"/>
  <pageMargins left="0.75" right="0.75" top="1" bottom="1" header="0.5" footer="0.5"/>
  <pageSetup paperSize="9" scale="78" fitToHeight="2" orientation="landscape" verticalDpi="0" r:id="rId1"/>
  <headerFooter alignWithMargins="0">
    <oddFooter>&amp;C&amp;"Verdana,Normal"www.oslosportsfiskere.no/isfiske/NC2007.xls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pageSetUpPr fitToPage="1"/>
  </sheetPr>
  <dimension ref="A1:AF248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2" width="25" customWidth="1"/>
    <col min="3" max="3" width="25.33203125" customWidth="1"/>
    <col min="4" max="6" width="13.33203125" customWidth="1"/>
    <col min="7" max="7" width="15.83203125" customWidth="1"/>
    <col min="8" max="8" width="16.1640625" customWidth="1"/>
    <col min="9" max="9" width="16.33203125" customWidth="1"/>
    <col min="10" max="10" width="3.5" hidden="1" customWidth="1"/>
    <col min="11" max="11" width="3.33203125" hidden="1" customWidth="1"/>
    <col min="12" max="12" width="3.5" customWidth="1"/>
    <col min="13" max="13" width="3.33203125" customWidth="1"/>
    <col min="14" max="14" width="4.5" customWidth="1"/>
    <col min="15" max="15" width="5.1640625" customWidth="1"/>
    <col min="16" max="16" width="3.1640625" style="28" customWidth="1"/>
    <col min="17" max="21" width="3.1640625" hidden="1" customWidth="1"/>
    <col min="22" max="22" width="4" hidden="1" customWidth="1"/>
    <col min="23" max="24" width="4.1640625" hidden="1" customWidth="1"/>
    <col min="25" max="26" width="3.6640625" hidden="1" customWidth="1"/>
    <col min="27" max="27" width="5.83203125" hidden="1" customWidth="1"/>
  </cols>
  <sheetData>
    <row r="1" spans="1:32" s="33" customFormat="1" ht="24.95" customHeight="1" thickBot="1" x14ac:dyDescent="0.45">
      <c r="A1" s="116" t="s">
        <v>66</v>
      </c>
      <c r="B1" s="117"/>
      <c r="C1" s="117"/>
      <c r="D1" s="117"/>
      <c r="E1" s="117"/>
      <c r="F1" s="50"/>
      <c r="G1" s="50"/>
      <c r="H1" s="50"/>
      <c r="I1" s="51"/>
      <c r="J1" s="50"/>
      <c r="K1" s="51"/>
      <c r="L1" s="52"/>
      <c r="M1" s="52"/>
      <c r="N1" s="52"/>
      <c r="O1" s="53"/>
      <c r="P1" s="34"/>
    </row>
    <row r="2" spans="1:32" s="33" customFormat="1" ht="24.95" customHeight="1" thickBot="1" x14ac:dyDescent="0.45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O2" s="55"/>
      <c r="P2" s="34"/>
      <c r="AC2" s="118"/>
      <c r="AD2" s="118"/>
      <c r="AE2" s="118"/>
      <c r="AF2" s="118"/>
    </row>
    <row r="3" spans="1:32" s="33" customFormat="1" ht="15.95" customHeight="1" x14ac:dyDescent="0.2">
      <c r="A3" s="41"/>
      <c r="B3" s="56"/>
      <c r="C3" s="56"/>
      <c r="D3" s="79" t="s">
        <v>65</v>
      </c>
      <c r="E3" s="79" t="s">
        <v>26</v>
      </c>
      <c r="F3" s="79"/>
      <c r="G3" s="119"/>
      <c r="H3" s="119"/>
      <c r="I3" s="121"/>
      <c r="J3" s="69"/>
      <c r="K3" s="49" t="s">
        <v>5</v>
      </c>
      <c r="L3" s="58"/>
      <c r="M3" s="57"/>
      <c r="N3" s="57"/>
      <c r="O3" s="59"/>
      <c r="P3" s="34"/>
    </row>
    <row r="4" spans="1:32" s="33" customFormat="1" ht="15.95" customHeight="1" thickBot="1" x14ac:dyDescent="0.25">
      <c r="A4" s="60" t="s">
        <v>0</v>
      </c>
      <c r="B4" s="61" t="s">
        <v>1</v>
      </c>
      <c r="C4" s="61" t="s">
        <v>2</v>
      </c>
      <c r="D4" s="26">
        <v>45277</v>
      </c>
      <c r="E4" s="26">
        <v>45312</v>
      </c>
      <c r="F4" s="26"/>
      <c r="G4" s="120"/>
      <c r="H4" s="120"/>
      <c r="I4" s="122"/>
      <c r="J4" s="62"/>
      <c r="K4" s="63"/>
      <c r="L4" s="64" t="s">
        <v>4</v>
      </c>
      <c r="M4" s="65"/>
      <c r="N4" s="65"/>
      <c r="O4" s="66"/>
      <c r="P4" s="34"/>
    </row>
    <row r="5" spans="1:32" s="49" customFormat="1" ht="12.95" customHeight="1" x14ac:dyDescent="0.2">
      <c r="A5" s="41">
        <f>IF(AA5&lt;1," ",AA5)</f>
        <v>20</v>
      </c>
      <c r="B5" s="29" t="s">
        <v>29</v>
      </c>
      <c r="C5" s="29" t="s">
        <v>10</v>
      </c>
      <c r="D5" s="30">
        <v>1</v>
      </c>
      <c r="E5" s="29"/>
      <c r="F5" s="30"/>
      <c r="G5" s="29"/>
      <c r="H5" s="31"/>
      <c r="I5" s="91"/>
      <c r="J5" s="31"/>
      <c r="K5" s="30"/>
      <c r="L5" s="88">
        <f t="shared" ref="L5:N6" si="0">IF(Q5&gt;20," ",Q5)</f>
        <v>1</v>
      </c>
      <c r="M5" s="89" t="str">
        <f t="shared" si="0"/>
        <v xml:space="preserve"> </v>
      </c>
      <c r="N5" s="89" t="str">
        <f t="shared" si="0"/>
        <v xml:space="preserve"> </v>
      </c>
      <c r="O5" s="90">
        <f>IF(T5&lt;1," ",T5)</f>
        <v>20</v>
      </c>
      <c r="P5" s="34"/>
      <c r="Q5" s="33">
        <f>IF(COUNT(D5:K5)&gt;0,SMALL(D5:K5,1),21)</f>
        <v>1</v>
      </c>
      <c r="R5" s="33">
        <f>IF(COUNT(D5:K5)&gt;1,SMALL(D5:K5,2),21)</f>
        <v>21</v>
      </c>
      <c r="S5" s="33">
        <f>IF(COUNT(D5:K5)&gt;2,SMALL(D5:K5,3),21)</f>
        <v>21</v>
      </c>
      <c r="T5" s="33">
        <f>21*3-Q5-R5-S5-((3-COUNT(Q5:S5))*21)</f>
        <v>20</v>
      </c>
      <c r="U5" s="33"/>
      <c r="V5" s="33">
        <f>IF(COUNT(D5:K5)&gt;0,SMALL(D5:K5,1),21)</f>
        <v>1</v>
      </c>
      <c r="W5" s="33">
        <f>IF(COUNT(D5:K5)&gt;1,SMALL(D5:K5,2),21)</f>
        <v>21</v>
      </c>
      <c r="X5" s="33">
        <f>IF(COUNT(D5:K5)&gt;2,SMALL(D5:K5,3),21)</f>
        <v>21</v>
      </c>
      <c r="Y5" s="33">
        <f>IF(COUNT(D5:K5)&gt;3,SMALL(D5:K5,4),21)</f>
        <v>21</v>
      </c>
      <c r="Z5" s="33">
        <f>IF(COUNT(D5:K5)&gt;4,SMALL(D5:K5,5),21)</f>
        <v>21</v>
      </c>
      <c r="AA5" s="33">
        <f>21*5-V5-W5-X5-Y5-Z5-((5-COUNT(V5:Z5))*21)</f>
        <v>20</v>
      </c>
      <c r="AB5" s="33"/>
      <c r="AC5" s="33"/>
      <c r="AD5" s="33"/>
      <c r="AE5" s="33"/>
    </row>
    <row r="6" spans="1:32" s="49" customFormat="1" ht="12.95" customHeight="1" x14ac:dyDescent="0.2">
      <c r="A6" s="35">
        <f>IF(AA6&lt;1," ",AA6)</f>
        <v>20</v>
      </c>
      <c r="B6" s="36" t="s">
        <v>60</v>
      </c>
      <c r="C6" s="36" t="s">
        <v>10</v>
      </c>
      <c r="D6" s="37">
        <v>1</v>
      </c>
      <c r="E6" s="36"/>
      <c r="F6" s="37"/>
      <c r="G6" s="36"/>
      <c r="H6" s="38"/>
      <c r="I6" s="39"/>
      <c r="J6" s="38"/>
      <c r="K6" s="37"/>
      <c r="L6" s="78">
        <f t="shared" si="0"/>
        <v>1</v>
      </c>
      <c r="M6" s="29" t="str">
        <f t="shared" si="0"/>
        <v xml:space="preserve"> </v>
      </c>
      <c r="N6" s="29" t="str">
        <f t="shared" si="0"/>
        <v xml:space="preserve"> </v>
      </c>
      <c r="O6" s="32">
        <f>IF(T6&lt;1," ",T6)</f>
        <v>20</v>
      </c>
      <c r="P6" s="95"/>
      <c r="Q6" s="49">
        <f>IF(COUNT(D6:K6)&gt;0,SMALL(D6:K6,1),21)</f>
        <v>1</v>
      </c>
      <c r="R6" s="49">
        <f>IF(COUNT(D6:K6)&gt;1,SMALL(D6:K6,2),21)</f>
        <v>21</v>
      </c>
      <c r="S6" s="49">
        <f>IF(COUNT(D6:K6)&gt;2,SMALL(D6:K6,3),21)</f>
        <v>21</v>
      </c>
      <c r="T6" s="49">
        <f>21*3-Q6-R6-S6-((3-COUNT(Q6:S6))*21)</f>
        <v>20</v>
      </c>
      <c r="V6" s="49">
        <f>IF(COUNT(D6:K6)&gt;0,SMALL(D6:K6,1),21)</f>
        <v>1</v>
      </c>
      <c r="W6" s="49">
        <f>IF(COUNT(D6:K6)&gt;1,SMALL(D6:K6,2),21)</f>
        <v>21</v>
      </c>
      <c r="X6" s="49">
        <f>IF(COUNT(D6:K6)&gt;2,SMALL(D6:K6,3),21)</f>
        <v>21</v>
      </c>
      <c r="Y6" s="49">
        <f>IF(COUNT(D6:K6)&gt;3,SMALL(D6:K6,4),21)</f>
        <v>21</v>
      </c>
      <c r="Z6" s="49">
        <f>IF(COUNT(D6:K6)&gt;4,SMALL(D6:K6,5),21)</f>
        <v>21</v>
      </c>
      <c r="AA6" s="49">
        <f>21*5-V6-W6-X6-Y6-Z6-((5-COUNT(V6:Z6))*21)</f>
        <v>20</v>
      </c>
      <c r="AE6" s="33"/>
      <c r="AF6" s="33"/>
    </row>
    <row r="7" spans="1:32" ht="12.95" customHeight="1" thickBot="1" x14ac:dyDescent="0.25">
      <c r="A7" s="42" t="str">
        <f t="shared" ref="A7" si="1">IF(AA7&lt;1," ",AA7)</f>
        <v xml:space="preserve"> </v>
      </c>
      <c r="B7" s="15"/>
      <c r="C7" s="15"/>
      <c r="D7" s="16"/>
      <c r="E7" s="15"/>
      <c r="F7" s="16"/>
      <c r="G7" s="15"/>
      <c r="H7" s="17"/>
      <c r="I7" s="18"/>
      <c r="J7" s="17"/>
      <c r="K7" s="16"/>
      <c r="L7" s="19" t="str">
        <f t="shared" ref="L7" si="2">IF(Q7&gt;20," ",Q7)</f>
        <v xml:space="preserve"> </v>
      </c>
      <c r="M7" s="15" t="str">
        <f t="shared" ref="M7" si="3">IF(R7&gt;20," ",R7)</f>
        <v xml:space="preserve"> </v>
      </c>
      <c r="N7" s="15" t="str">
        <f t="shared" ref="N7" si="4">IF(S7&gt;20," ",S7)</f>
        <v xml:space="preserve"> </v>
      </c>
      <c r="O7" s="20" t="str">
        <f t="shared" ref="O7" si="5">IF(T7&lt;1," ",T7)</f>
        <v xml:space="preserve"> </v>
      </c>
      <c r="Q7">
        <f t="shared" ref="Q7" si="6">IF(COUNT(D7:K7)&gt;0,SMALL(D7:K7,1),21)</f>
        <v>21</v>
      </c>
      <c r="R7">
        <f t="shared" ref="R7" si="7">IF(COUNT(D7:K7)&gt;1,SMALL(D7:K7,2),21)</f>
        <v>21</v>
      </c>
      <c r="S7">
        <f t="shared" ref="S7" si="8">IF(COUNT(D7:K7)&gt;2,SMALL(D7:K7,3),21)</f>
        <v>21</v>
      </c>
      <c r="T7">
        <f t="shared" ref="T7" si="9">21*3-Q7-R7-S7-((3-COUNT(Q7:S7))*21)</f>
        <v>0</v>
      </c>
      <c r="V7" s="33">
        <f t="shared" ref="V7" si="10">IF(COUNT(D7:K7)&gt;0,SMALL(D7:K7,1),21)</f>
        <v>21</v>
      </c>
      <c r="W7" s="33">
        <f t="shared" ref="W7" si="11">IF(COUNT(D7:K7)&gt;1,SMALL(D7:K7,2),21)</f>
        <v>21</v>
      </c>
      <c r="X7" s="33">
        <f t="shared" ref="X7" si="12">IF(COUNT(D7:K7)&gt;2,SMALL(D7:K7,3),21)</f>
        <v>21</v>
      </c>
      <c r="Y7" s="33">
        <f t="shared" ref="Y7" si="13">IF(COUNT(D7:K7)&gt;3,SMALL(D7:K7,4),21)</f>
        <v>21</v>
      </c>
      <c r="Z7" s="33">
        <f t="shared" ref="Z7" si="14">IF(COUNT(D7:K7)&gt;4,SMALL(D7:K7,5),21)</f>
        <v>21</v>
      </c>
      <c r="AA7">
        <f t="shared" ref="AA7" si="15">21*5-V7-W7-X7-Y7-Z7-((5-COUNT(V7:Z7))*21)</f>
        <v>0</v>
      </c>
    </row>
    <row r="8" spans="1:32" ht="12.95" customHeight="1" x14ac:dyDescent="0.2"/>
    <row r="9" spans="1:32" ht="12.95" customHeight="1" x14ac:dyDescent="0.2"/>
    <row r="10" spans="1:32" ht="12.95" customHeight="1" x14ac:dyDescent="0.2"/>
    <row r="11" spans="1:32" ht="12.95" customHeight="1" x14ac:dyDescent="0.2"/>
    <row r="12" spans="1:32" ht="12.95" customHeight="1" x14ac:dyDescent="0.2"/>
    <row r="13" spans="1:32" ht="12.95" customHeight="1" x14ac:dyDescent="0.2"/>
    <row r="14" spans="1:32" ht="12.95" customHeight="1" x14ac:dyDescent="0.2"/>
    <row r="15" spans="1:32" ht="12.95" customHeight="1" x14ac:dyDescent="0.2"/>
    <row r="16" spans="1:32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241" spans="11:11" ht="13.5" thickBot="1" x14ac:dyDescent="0.25"/>
    <row r="242" spans="11:11" x14ac:dyDescent="0.2">
      <c r="K242" s="41"/>
    </row>
    <row r="243" spans="11:11" x14ac:dyDescent="0.2">
      <c r="K243" s="35"/>
    </row>
    <row r="244" spans="11:11" x14ac:dyDescent="0.2">
      <c r="K244" s="35"/>
    </row>
    <row r="245" spans="11:11" x14ac:dyDescent="0.2">
      <c r="K245" s="35"/>
    </row>
    <row r="246" spans="11:11" x14ac:dyDescent="0.2">
      <c r="K246" s="35"/>
    </row>
    <row r="247" spans="11:11" x14ac:dyDescent="0.2">
      <c r="K247" s="35"/>
    </row>
    <row r="248" spans="11:11" x14ac:dyDescent="0.2">
      <c r="K248" s="35"/>
    </row>
  </sheetData>
  <sortState xmlns:xlrd2="http://schemas.microsoft.com/office/spreadsheetml/2017/richdata2" ref="A5:AE6">
    <sortCondition ref="AE5:AE6"/>
  </sortState>
  <mergeCells count="2">
    <mergeCell ref="A1:E1"/>
    <mergeCell ref="AC2:AF2"/>
  </mergeCells>
  <phoneticPr fontId="0" type="noConversion"/>
  <pageMargins left="0.75" right="0.75" top="1" bottom="1" header="0.5" footer="0.5"/>
  <pageSetup paperSize="9" scale="82" orientation="landscape" verticalDpi="0" r:id="rId1"/>
  <headerFooter alignWithMargins="0">
    <oddFooter>&amp;C&amp;"Verdana,Normal"www.oslosportsfiskere.no/isfiske/NC2007.xls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pageSetUpPr fitToPage="1"/>
  </sheetPr>
  <dimension ref="A1:AF36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2" width="25.5" customWidth="1"/>
    <col min="3" max="3" width="22.83203125" customWidth="1"/>
    <col min="4" max="6" width="13.33203125" customWidth="1"/>
    <col min="7" max="7" width="15.83203125" customWidth="1"/>
    <col min="8" max="8" width="16.83203125" customWidth="1"/>
    <col min="9" max="9" width="17.5" customWidth="1"/>
    <col min="10" max="10" width="3.1640625" hidden="1" customWidth="1"/>
    <col min="11" max="11" width="3.33203125" hidden="1" customWidth="1"/>
    <col min="12" max="14" width="3.5" customWidth="1"/>
    <col min="15" max="15" width="5.6640625" customWidth="1"/>
    <col min="16" max="16" width="4.83203125" style="28" customWidth="1"/>
    <col min="17" max="17" width="3.33203125" hidden="1" customWidth="1"/>
    <col min="18" max="19" width="3.6640625" hidden="1" customWidth="1"/>
    <col min="20" max="20" width="6.33203125" hidden="1" customWidth="1"/>
    <col min="21" max="22" width="3.6640625" hidden="1" customWidth="1"/>
    <col min="23" max="23" width="4.33203125" hidden="1" customWidth="1"/>
    <col min="24" max="24" width="4" hidden="1" customWidth="1"/>
    <col min="25" max="25" width="3.6640625" hidden="1" customWidth="1"/>
    <col min="26" max="26" width="3.83203125" hidden="1" customWidth="1"/>
    <col min="27" max="27" width="4.6640625" hidden="1" customWidth="1"/>
  </cols>
  <sheetData>
    <row r="1" spans="1:32" s="33" customFormat="1" ht="24.95" customHeight="1" thickBot="1" x14ac:dyDescent="0.45">
      <c r="A1" s="116" t="s">
        <v>67</v>
      </c>
      <c r="B1" s="117"/>
      <c r="C1" s="117"/>
      <c r="D1" s="117"/>
      <c r="E1" s="117"/>
      <c r="F1" s="50"/>
      <c r="G1" s="50"/>
      <c r="H1" s="50"/>
      <c r="I1" s="51"/>
      <c r="J1" s="50"/>
      <c r="K1" s="51"/>
      <c r="L1" s="52"/>
      <c r="M1" s="52"/>
      <c r="N1" s="52"/>
      <c r="O1" s="53"/>
      <c r="P1" s="34"/>
    </row>
    <row r="2" spans="1:32" s="33" customFormat="1" ht="24.95" customHeight="1" thickBot="1" x14ac:dyDescent="0.45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O2" s="55"/>
      <c r="P2" s="34"/>
      <c r="AC2" s="118"/>
      <c r="AD2" s="118"/>
      <c r="AE2" s="118"/>
      <c r="AF2" s="118"/>
    </row>
    <row r="3" spans="1:32" s="33" customFormat="1" ht="15.95" customHeight="1" x14ac:dyDescent="0.2">
      <c r="A3" s="41"/>
      <c r="B3" s="56"/>
      <c r="C3" s="72"/>
      <c r="D3" s="79" t="s">
        <v>65</v>
      </c>
      <c r="E3" s="79" t="s">
        <v>26</v>
      </c>
      <c r="F3" s="79"/>
      <c r="G3" s="119"/>
      <c r="H3" s="119"/>
      <c r="I3" s="121"/>
      <c r="J3" s="69"/>
      <c r="K3" s="77" t="s">
        <v>5</v>
      </c>
      <c r="L3" s="58"/>
      <c r="M3" s="57"/>
      <c r="N3" s="57"/>
      <c r="O3" s="59"/>
      <c r="P3" s="34"/>
    </row>
    <row r="4" spans="1:32" s="33" customFormat="1" ht="15.95" customHeight="1" thickBot="1" x14ac:dyDescent="0.25">
      <c r="A4" s="60" t="s">
        <v>0</v>
      </c>
      <c r="B4" s="61" t="s">
        <v>1</v>
      </c>
      <c r="C4" s="73" t="s">
        <v>2</v>
      </c>
      <c r="D4" s="26">
        <v>45277</v>
      </c>
      <c r="E4" s="26">
        <v>45312</v>
      </c>
      <c r="F4" s="26"/>
      <c r="G4" s="120"/>
      <c r="H4" s="120"/>
      <c r="I4" s="122"/>
      <c r="J4" s="62"/>
      <c r="K4" s="74"/>
      <c r="L4" s="64" t="s">
        <v>4</v>
      </c>
      <c r="M4" s="65"/>
      <c r="N4" s="65"/>
      <c r="O4" s="66"/>
      <c r="P4" s="34"/>
    </row>
    <row r="5" spans="1:32" s="49" customFormat="1" ht="12.95" customHeight="1" x14ac:dyDescent="0.2">
      <c r="A5" s="41">
        <f t="shared" ref="A5:A10" si="0">IF(AA5&lt;1," ",AA5)</f>
        <v>39</v>
      </c>
      <c r="B5" s="31" t="s">
        <v>75</v>
      </c>
      <c r="C5" s="29" t="s">
        <v>45</v>
      </c>
      <c r="D5" s="30">
        <v>1</v>
      </c>
      <c r="E5" s="29">
        <v>2</v>
      </c>
      <c r="F5" s="30"/>
      <c r="G5" s="29"/>
      <c r="H5" s="31"/>
      <c r="I5" s="91"/>
      <c r="J5" s="31"/>
      <c r="K5" s="91"/>
      <c r="L5" s="29">
        <f t="shared" ref="L5:N10" si="1">IF(Q5&gt;20," ",Q5)</f>
        <v>1</v>
      </c>
      <c r="M5" s="29">
        <f t="shared" si="1"/>
        <v>2</v>
      </c>
      <c r="N5" s="29" t="str">
        <f t="shared" si="1"/>
        <v xml:space="preserve"> </v>
      </c>
      <c r="O5" s="32">
        <f t="shared" ref="O5:O10" si="2">IF(T5&lt;1," ",T5)</f>
        <v>39</v>
      </c>
      <c r="P5" s="34"/>
      <c r="Q5" s="33">
        <f t="shared" ref="Q5:Q10" si="3">IF(COUNT(D5:K5)&gt;0,SMALL(D5:K5,1),21)</f>
        <v>1</v>
      </c>
      <c r="R5" s="33">
        <f t="shared" ref="R5:R10" si="4">IF(COUNT(D5:K5)&gt;1,SMALL(D5:K5,2),21)</f>
        <v>2</v>
      </c>
      <c r="S5" s="33">
        <f t="shared" ref="S5:S10" si="5">IF(COUNT(D5:K5)&gt;2,SMALL(D5:K5,3),21)</f>
        <v>21</v>
      </c>
      <c r="T5" s="33">
        <f t="shared" ref="T5:T10" si="6">21*3-Q5-R5-S5-((3-COUNT(Q5:S5))*21)</f>
        <v>39</v>
      </c>
      <c r="U5" s="33"/>
      <c r="V5" s="33">
        <f t="shared" ref="V5:V10" si="7">IF(COUNT(D5:K5)&gt;0,SMALL(D5:K5,1),21)</f>
        <v>1</v>
      </c>
      <c r="W5" s="33">
        <f t="shared" ref="W5:W10" si="8">IF(COUNT(D5:K5)&gt;1,SMALL(D5:K5,2),21)</f>
        <v>2</v>
      </c>
      <c r="X5" s="33">
        <f t="shared" ref="X5:X10" si="9">IF(COUNT(D5:K5)&gt;2,SMALL(D5:K5,3),21)</f>
        <v>21</v>
      </c>
      <c r="Y5" s="33">
        <f t="shared" ref="Y5:Y10" si="10">IF(COUNT(D5:K5)&gt;3,SMALL(D5:K5,4),21)</f>
        <v>21</v>
      </c>
      <c r="Z5" s="33">
        <f t="shared" ref="Z5:Z10" si="11">IF(COUNT(D5:K5)&gt;4,SMALL(D5:K5,5),21)</f>
        <v>21</v>
      </c>
      <c r="AA5" s="33">
        <f t="shared" ref="AA5:AA10" si="12">21*5-V5-W5-X5-Y5-Z5-((5-COUNT(V5:Z5))*21)</f>
        <v>39</v>
      </c>
      <c r="AB5" s="33"/>
      <c r="AC5" s="33"/>
      <c r="AD5" s="33"/>
      <c r="AF5"/>
    </row>
    <row r="6" spans="1:32" s="49" customFormat="1" ht="12.95" customHeight="1" x14ac:dyDescent="0.2">
      <c r="A6" s="35">
        <f t="shared" si="0"/>
        <v>36</v>
      </c>
      <c r="B6" s="38" t="s">
        <v>59</v>
      </c>
      <c r="C6" s="36" t="s">
        <v>11</v>
      </c>
      <c r="D6" s="30">
        <v>5</v>
      </c>
      <c r="E6" s="29">
        <v>1</v>
      </c>
      <c r="F6" s="30"/>
      <c r="G6" s="29"/>
      <c r="H6" s="31"/>
      <c r="I6" s="91"/>
      <c r="J6" s="31"/>
      <c r="K6" s="91"/>
      <c r="L6" s="29">
        <f t="shared" si="1"/>
        <v>1</v>
      </c>
      <c r="M6" s="29">
        <f t="shared" si="1"/>
        <v>5</v>
      </c>
      <c r="N6" s="29" t="str">
        <f t="shared" si="1"/>
        <v xml:space="preserve"> </v>
      </c>
      <c r="O6" s="32">
        <f t="shared" si="2"/>
        <v>36</v>
      </c>
      <c r="P6" s="34"/>
      <c r="Q6" s="33">
        <f t="shared" si="3"/>
        <v>1</v>
      </c>
      <c r="R6" s="33">
        <f t="shared" si="4"/>
        <v>5</v>
      </c>
      <c r="S6" s="33">
        <f t="shared" si="5"/>
        <v>21</v>
      </c>
      <c r="T6" s="33">
        <f t="shared" si="6"/>
        <v>36</v>
      </c>
      <c r="U6" s="33"/>
      <c r="V6" s="33">
        <f t="shared" si="7"/>
        <v>1</v>
      </c>
      <c r="W6" s="33">
        <f t="shared" si="8"/>
        <v>5</v>
      </c>
      <c r="X6" s="33">
        <f t="shared" si="9"/>
        <v>21</v>
      </c>
      <c r="Y6" s="33">
        <f t="shared" si="10"/>
        <v>21</v>
      </c>
      <c r="Z6" s="33">
        <f t="shared" si="11"/>
        <v>21</v>
      </c>
      <c r="AA6" s="33">
        <f t="shared" si="12"/>
        <v>36</v>
      </c>
      <c r="AB6" s="33"/>
      <c r="AC6" s="33"/>
      <c r="AD6" s="33"/>
      <c r="AF6" s="33"/>
    </row>
    <row r="7" spans="1:32" s="49" customFormat="1" ht="12.95" customHeight="1" x14ac:dyDescent="0.2">
      <c r="A7" s="35">
        <f t="shared" si="0"/>
        <v>36</v>
      </c>
      <c r="B7" s="38" t="s">
        <v>31</v>
      </c>
      <c r="C7" s="36" t="s">
        <v>10</v>
      </c>
      <c r="D7" s="30">
        <v>4</v>
      </c>
      <c r="E7" s="29">
        <v>2</v>
      </c>
      <c r="F7" s="30"/>
      <c r="G7" s="29"/>
      <c r="H7" s="31"/>
      <c r="I7" s="91"/>
      <c r="J7" s="31"/>
      <c r="K7" s="91"/>
      <c r="L7" s="29">
        <f t="shared" si="1"/>
        <v>2</v>
      </c>
      <c r="M7" s="29">
        <f t="shared" si="1"/>
        <v>4</v>
      </c>
      <c r="N7" s="29" t="str">
        <f t="shared" si="1"/>
        <v xml:space="preserve"> </v>
      </c>
      <c r="O7" s="32">
        <f t="shared" si="2"/>
        <v>36</v>
      </c>
      <c r="P7" s="34"/>
      <c r="Q7" s="33">
        <f t="shared" si="3"/>
        <v>2</v>
      </c>
      <c r="R7" s="33">
        <f t="shared" si="4"/>
        <v>4</v>
      </c>
      <c r="S7" s="33">
        <f t="shared" si="5"/>
        <v>21</v>
      </c>
      <c r="T7" s="33">
        <f t="shared" si="6"/>
        <v>36</v>
      </c>
      <c r="U7" s="33"/>
      <c r="V7" s="33">
        <f t="shared" si="7"/>
        <v>2</v>
      </c>
      <c r="W7" s="33">
        <f t="shared" si="8"/>
        <v>4</v>
      </c>
      <c r="X7" s="33">
        <f t="shared" si="9"/>
        <v>21</v>
      </c>
      <c r="Y7" s="33">
        <f t="shared" si="10"/>
        <v>21</v>
      </c>
      <c r="Z7" s="33">
        <f t="shared" si="11"/>
        <v>21</v>
      </c>
      <c r="AA7" s="33">
        <f t="shared" si="12"/>
        <v>36</v>
      </c>
      <c r="AB7" s="33"/>
      <c r="AC7" s="33"/>
      <c r="AD7" s="33"/>
    </row>
    <row r="8" spans="1:32" s="49" customFormat="1" ht="12.95" customHeight="1" x14ac:dyDescent="0.2">
      <c r="A8" s="35">
        <f t="shared" si="0"/>
        <v>36</v>
      </c>
      <c r="B8" s="38" t="s">
        <v>88</v>
      </c>
      <c r="C8" s="36" t="s">
        <v>45</v>
      </c>
      <c r="D8" s="37">
        <v>3</v>
      </c>
      <c r="E8" s="36">
        <v>3</v>
      </c>
      <c r="F8" s="37"/>
      <c r="G8" s="36"/>
      <c r="H8" s="38"/>
      <c r="I8" s="39"/>
      <c r="J8" s="38"/>
      <c r="K8" s="39"/>
      <c r="L8" s="29">
        <f t="shared" si="1"/>
        <v>3</v>
      </c>
      <c r="M8" s="29">
        <f t="shared" si="1"/>
        <v>3</v>
      </c>
      <c r="N8" s="29" t="str">
        <f t="shared" si="1"/>
        <v xml:space="preserve"> </v>
      </c>
      <c r="O8" s="32">
        <f t="shared" si="2"/>
        <v>36</v>
      </c>
      <c r="P8" s="34"/>
      <c r="Q8" s="33">
        <f t="shared" si="3"/>
        <v>3</v>
      </c>
      <c r="R8" s="33">
        <f t="shared" si="4"/>
        <v>3</v>
      </c>
      <c r="S8" s="33">
        <f t="shared" si="5"/>
        <v>21</v>
      </c>
      <c r="T8" s="33">
        <f t="shared" si="6"/>
        <v>36</v>
      </c>
      <c r="U8" s="33"/>
      <c r="V8" s="33">
        <f t="shared" si="7"/>
        <v>3</v>
      </c>
      <c r="W8" s="33">
        <f t="shared" si="8"/>
        <v>3</v>
      </c>
      <c r="X8" s="33">
        <f t="shared" si="9"/>
        <v>21</v>
      </c>
      <c r="Y8" s="33">
        <f t="shared" si="10"/>
        <v>21</v>
      </c>
      <c r="Z8" s="33">
        <f t="shared" si="11"/>
        <v>21</v>
      </c>
      <c r="AA8" s="33">
        <f t="shared" si="12"/>
        <v>36</v>
      </c>
      <c r="AB8" s="33"/>
      <c r="AC8" s="33"/>
      <c r="AD8" s="33"/>
    </row>
    <row r="9" spans="1:32" s="49" customFormat="1" ht="12.95" customHeight="1" x14ac:dyDescent="0.2">
      <c r="A9" s="35">
        <f t="shared" si="0"/>
        <v>35</v>
      </c>
      <c r="B9" s="38" t="s">
        <v>76</v>
      </c>
      <c r="C9" s="36" t="s">
        <v>43</v>
      </c>
      <c r="D9" s="37">
        <v>2</v>
      </c>
      <c r="E9" s="36">
        <v>5</v>
      </c>
      <c r="F9" s="37"/>
      <c r="G9" s="36"/>
      <c r="H9" s="38"/>
      <c r="I9" s="39"/>
      <c r="J9" s="38"/>
      <c r="K9" s="39"/>
      <c r="L9" s="29">
        <f t="shared" si="1"/>
        <v>2</v>
      </c>
      <c r="M9" s="29">
        <f t="shared" si="1"/>
        <v>5</v>
      </c>
      <c r="N9" s="29" t="str">
        <f t="shared" si="1"/>
        <v xml:space="preserve"> </v>
      </c>
      <c r="O9" s="32">
        <f t="shared" si="2"/>
        <v>35</v>
      </c>
      <c r="P9" s="34"/>
      <c r="Q9" s="33">
        <f t="shared" si="3"/>
        <v>2</v>
      </c>
      <c r="R9" s="33">
        <f t="shared" si="4"/>
        <v>5</v>
      </c>
      <c r="S9" s="33">
        <f t="shared" si="5"/>
        <v>21</v>
      </c>
      <c r="T9" s="33">
        <f t="shared" si="6"/>
        <v>35</v>
      </c>
      <c r="U9" s="33"/>
      <c r="V9" s="33">
        <f t="shared" si="7"/>
        <v>2</v>
      </c>
      <c r="W9" s="33">
        <f t="shared" si="8"/>
        <v>5</v>
      </c>
      <c r="X9" s="33">
        <f t="shared" si="9"/>
        <v>21</v>
      </c>
      <c r="Y9" s="33">
        <f t="shared" si="10"/>
        <v>21</v>
      </c>
      <c r="Z9" s="33">
        <f t="shared" si="11"/>
        <v>21</v>
      </c>
      <c r="AA9" s="33">
        <f t="shared" si="12"/>
        <v>35</v>
      </c>
      <c r="AB9" s="33"/>
      <c r="AC9" s="33"/>
      <c r="AD9" s="33"/>
      <c r="AF9"/>
    </row>
    <row r="10" spans="1:32" s="33" customFormat="1" ht="12.95" customHeight="1" x14ac:dyDescent="0.2">
      <c r="A10" s="35">
        <f t="shared" si="0"/>
        <v>15</v>
      </c>
      <c r="B10" s="38" t="s">
        <v>98</v>
      </c>
      <c r="C10" s="36" t="s">
        <v>42</v>
      </c>
      <c r="D10" s="37"/>
      <c r="E10" s="36">
        <v>6</v>
      </c>
      <c r="F10" s="37"/>
      <c r="G10" s="36"/>
      <c r="H10" s="38"/>
      <c r="I10" s="39"/>
      <c r="J10" s="38"/>
      <c r="K10" s="39"/>
      <c r="L10" s="29">
        <f t="shared" si="1"/>
        <v>6</v>
      </c>
      <c r="M10" s="29" t="str">
        <f t="shared" si="1"/>
        <v xml:space="preserve"> </v>
      </c>
      <c r="N10" s="29" t="str">
        <f t="shared" si="1"/>
        <v xml:space="preserve"> </v>
      </c>
      <c r="O10" s="32">
        <f t="shared" si="2"/>
        <v>15</v>
      </c>
      <c r="P10" s="34"/>
      <c r="Q10" s="33">
        <f t="shared" si="3"/>
        <v>6</v>
      </c>
      <c r="R10" s="33">
        <f t="shared" si="4"/>
        <v>21</v>
      </c>
      <c r="S10" s="33">
        <f t="shared" si="5"/>
        <v>21</v>
      </c>
      <c r="T10" s="33">
        <f t="shared" si="6"/>
        <v>15</v>
      </c>
      <c r="V10" s="33">
        <f t="shared" si="7"/>
        <v>6</v>
      </c>
      <c r="W10" s="33">
        <f t="shared" si="8"/>
        <v>21</v>
      </c>
      <c r="X10" s="33">
        <f t="shared" si="9"/>
        <v>21</v>
      </c>
      <c r="Y10" s="33">
        <f t="shared" si="10"/>
        <v>21</v>
      </c>
      <c r="Z10" s="33">
        <f t="shared" si="11"/>
        <v>21</v>
      </c>
      <c r="AA10" s="33">
        <f t="shared" si="12"/>
        <v>15</v>
      </c>
      <c r="AE10" s="49"/>
      <c r="AF10"/>
    </row>
    <row r="11" spans="1:32" ht="12.95" customHeight="1" thickBot="1" x14ac:dyDescent="0.25">
      <c r="A11" s="42"/>
      <c r="B11" s="107"/>
      <c r="C11" s="75"/>
      <c r="D11" s="108"/>
      <c r="E11" s="75"/>
      <c r="F11" s="108"/>
      <c r="G11" s="75"/>
      <c r="H11" s="107"/>
      <c r="I11" s="109"/>
      <c r="J11" s="38"/>
      <c r="K11" s="39"/>
      <c r="L11" s="29" t="str">
        <f t="shared" ref="L11" si="13">IF(Q11&gt;20," ",Q11)</f>
        <v xml:space="preserve"> </v>
      </c>
      <c r="M11" s="29" t="str">
        <f t="shared" ref="M11" si="14">IF(R11&gt;20," ",R11)</f>
        <v xml:space="preserve"> </v>
      </c>
      <c r="N11" s="29" t="str">
        <f t="shared" ref="N11" si="15">IF(S11&gt;20," ",S11)</f>
        <v xml:space="preserve"> </v>
      </c>
      <c r="O11" s="32" t="str">
        <f t="shared" ref="O11" si="16">IF(T11&lt;1," ",T11)</f>
        <v xml:space="preserve"> </v>
      </c>
      <c r="P11" s="34"/>
      <c r="Q11" s="33">
        <f t="shared" ref="Q11" si="17">IF(COUNT(D11:K11)&gt;0,SMALL(D11:K11,1),21)</f>
        <v>21</v>
      </c>
      <c r="R11" s="33">
        <f t="shared" ref="R11" si="18">IF(COUNT(D11:K11)&gt;1,SMALL(D11:K11,2),21)</f>
        <v>21</v>
      </c>
      <c r="S11" s="33">
        <f t="shared" ref="S11" si="19">IF(COUNT(D11:K11)&gt;2,SMALL(D11:K11,3),21)</f>
        <v>21</v>
      </c>
      <c r="T11" s="33">
        <f t="shared" ref="T11" si="20">21*3-Q11-R11-S11-((3-COUNT(Q11:S11))*21)</f>
        <v>0</v>
      </c>
      <c r="U11" s="33"/>
      <c r="V11" s="33">
        <f t="shared" ref="V11" si="21">IF(COUNT(D11:K11)&gt;0,SMALL(D11:K11,1),21)</f>
        <v>21</v>
      </c>
      <c r="W11" s="33">
        <f t="shared" ref="W11" si="22">IF(COUNT(D11:K11)&gt;1,SMALL(D11:K11,2),21)</f>
        <v>21</v>
      </c>
      <c r="X11" s="33">
        <f t="shared" ref="X11" si="23">IF(COUNT(D11:K11)&gt;2,SMALL(D11:K11,3),21)</f>
        <v>21</v>
      </c>
      <c r="Y11" s="33">
        <f t="shared" ref="Y11" si="24">IF(COUNT(D11:K11)&gt;3,SMALL(D11:K11,4),21)</f>
        <v>21</v>
      </c>
      <c r="Z11" s="33">
        <f t="shared" ref="Z11" si="25">IF(COUNT(D11:K11)&gt;4,SMALL(D11:K11,5),21)</f>
        <v>21</v>
      </c>
      <c r="AA11" s="33">
        <f t="shared" ref="AA11" si="26">21*5-V11-W11-X11-Y11-Z11-((5-COUNT(V11:Z11))*21)</f>
        <v>0</v>
      </c>
      <c r="AB11" s="33"/>
      <c r="AC11" s="33"/>
      <c r="AD11" s="33"/>
      <c r="AE11" s="49"/>
    </row>
    <row r="12" spans="1:32" ht="12.95" customHeight="1" x14ac:dyDescent="0.2"/>
    <row r="13" spans="1:32" ht="12.95" customHeight="1" x14ac:dyDescent="0.2"/>
    <row r="14" spans="1:32" ht="12.95" customHeight="1" x14ac:dyDescent="0.2"/>
    <row r="15" spans="1:32" ht="12.95" customHeight="1" x14ac:dyDescent="0.2"/>
    <row r="16" spans="1:32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</sheetData>
  <sortState xmlns:xlrd2="http://schemas.microsoft.com/office/spreadsheetml/2017/richdata2" ref="A5:AE10">
    <sortCondition ref="AE5:AE10"/>
  </sortState>
  <mergeCells count="2">
    <mergeCell ref="A1:E1"/>
    <mergeCell ref="AC2:AF2"/>
  </mergeCells>
  <phoneticPr fontId="0" type="noConversion"/>
  <pageMargins left="0.75" right="0.75" top="1" bottom="1" header="0.5" footer="0.5"/>
  <pageSetup paperSize="9" scale="82" fitToHeight="2" orientation="landscape" verticalDpi="0" r:id="rId1"/>
  <headerFooter alignWithMargins="0">
    <oddFooter>&amp;C&amp;"Verdana,Normal"www.oslosportsfiskere.no/isfiske/NC2007.xls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AF10"/>
  <sheetViews>
    <sheetView workbookViewId="0">
      <selection sqref="A1:E1"/>
    </sheetView>
  </sheetViews>
  <sheetFormatPr baseColWidth="10" defaultRowHeight="12.75" x14ac:dyDescent="0.2"/>
  <cols>
    <col min="1" max="1" width="6.83203125" customWidth="1"/>
    <col min="2" max="2" width="24.1640625" customWidth="1"/>
    <col min="3" max="3" width="26.33203125" customWidth="1"/>
    <col min="7" max="9" width="16.33203125" customWidth="1"/>
    <col min="10" max="10" width="2.6640625" hidden="1" customWidth="1"/>
    <col min="11" max="11" width="2.83203125" hidden="1" customWidth="1"/>
    <col min="12" max="12" width="3.6640625" customWidth="1"/>
    <col min="13" max="14" width="3.83203125" customWidth="1"/>
    <col min="15" max="15" width="5.33203125" customWidth="1"/>
    <col min="16" max="16" width="3.83203125" style="28" customWidth="1"/>
    <col min="17" max="17" width="3.33203125" hidden="1" customWidth="1"/>
    <col min="18" max="19" width="3.6640625" hidden="1" customWidth="1"/>
    <col min="20" max="20" width="4.83203125" hidden="1" customWidth="1"/>
    <col min="21" max="21" width="4" hidden="1" customWidth="1"/>
    <col min="22" max="22" width="3.5" hidden="1" customWidth="1"/>
    <col min="23" max="23" width="3.33203125" hidden="1" customWidth="1"/>
    <col min="24" max="24" width="3.5" hidden="1" customWidth="1"/>
    <col min="25" max="25" width="3.33203125" hidden="1" customWidth="1"/>
    <col min="26" max="26" width="3.1640625" hidden="1" customWidth="1"/>
    <col min="27" max="27" width="5.1640625" hidden="1" customWidth="1"/>
  </cols>
  <sheetData>
    <row r="1" spans="1:32" s="33" customFormat="1" ht="28.5" thickBot="1" x14ac:dyDescent="0.45">
      <c r="A1" s="116" t="s">
        <v>68</v>
      </c>
      <c r="B1" s="117"/>
      <c r="C1" s="117"/>
      <c r="D1" s="117"/>
      <c r="E1" s="117"/>
      <c r="F1" s="50"/>
      <c r="G1" s="50"/>
      <c r="H1" s="50"/>
      <c r="I1" s="51"/>
      <c r="J1" s="50"/>
      <c r="K1" s="51"/>
      <c r="L1" s="52"/>
      <c r="M1" s="52"/>
      <c r="N1" s="52"/>
      <c r="O1" s="53"/>
      <c r="P1" s="34"/>
    </row>
    <row r="2" spans="1:32" s="33" customFormat="1" ht="27" thickBot="1" x14ac:dyDescent="0.45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O2" s="55"/>
      <c r="P2" s="34"/>
      <c r="AC2" s="118"/>
      <c r="AD2" s="118"/>
      <c r="AE2" s="118"/>
      <c r="AF2" s="118"/>
    </row>
    <row r="3" spans="1:32" s="33" customFormat="1" x14ac:dyDescent="0.2">
      <c r="A3" s="41"/>
      <c r="B3" s="56"/>
      <c r="C3" s="56"/>
      <c r="D3" s="79" t="s">
        <v>65</v>
      </c>
      <c r="E3" s="79" t="s">
        <v>26</v>
      </c>
      <c r="F3" s="79"/>
      <c r="G3" s="119"/>
      <c r="H3" s="119"/>
      <c r="I3" s="121"/>
      <c r="J3" s="69"/>
      <c r="K3" s="49" t="s">
        <v>5</v>
      </c>
      <c r="L3" s="58"/>
      <c r="M3" s="57"/>
      <c r="N3" s="57"/>
      <c r="O3" s="59"/>
      <c r="P3" s="34"/>
    </row>
    <row r="4" spans="1:32" s="33" customFormat="1" ht="13.5" thickBot="1" x14ac:dyDescent="0.25">
      <c r="A4" s="60" t="s">
        <v>0</v>
      </c>
      <c r="B4" s="61" t="s">
        <v>1</v>
      </c>
      <c r="C4" s="61" t="s">
        <v>2</v>
      </c>
      <c r="D4" s="26">
        <v>45277</v>
      </c>
      <c r="E4" s="26">
        <v>45312</v>
      </c>
      <c r="F4" s="26"/>
      <c r="G4" s="120"/>
      <c r="H4" s="120"/>
      <c r="I4" s="122"/>
      <c r="J4" s="62"/>
      <c r="K4" s="63"/>
      <c r="L4" s="64" t="s">
        <v>4</v>
      </c>
      <c r="M4" s="65"/>
      <c r="N4" s="65"/>
      <c r="O4" s="66"/>
      <c r="P4" s="34"/>
    </row>
    <row r="5" spans="1:32" s="49" customFormat="1" x14ac:dyDescent="0.2">
      <c r="A5" s="88">
        <f>IF(AA5&lt;1," ",AA5)</f>
        <v>20</v>
      </c>
      <c r="B5" s="31" t="s">
        <v>51</v>
      </c>
      <c r="C5" s="29" t="s">
        <v>6</v>
      </c>
      <c r="D5" s="30">
        <v>1</v>
      </c>
      <c r="E5" s="29"/>
      <c r="F5" s="30"/>
      <c r="G5" s="29"/>
      <c r="H5" s="31"/>
      <c r="I5" s="91"/>
      <c r="J5" s="31"/>
      <c r="K5" s="30"/>
      <c r="L5" s="88">
        <f t="shared" ref="L5:N6" si="0">IF(Q5&gt;20," ",Q5)</f>
        <v>1</v>
      </c>
      <c r="M5" s="89" t="str">
        <f t="shared" si="0"/>
        <v xml:space="preserve"> </v>
      </c>
      <c r="N5" s="89" t="str">
        <f t="shared" si="0"/>
        <v xml:space="preserve"> </v>
      </c>
      <c r="O5" s="90">
        <f>IF(T5&lt;1," ",T5)</f>
        <v>20</v>
      </c>
      <c r="P5" s="95"/>
      <c r="Q5" s="49">
        <f>IF(COUNT(D5:K5)&gt;0,SMALL(D5:K5,1),21)</f>
        <v>1</v>
      </c>
      <c r="R5" s="49">
        <f>IF(COUNT(D5:K5)&gt;1,SMALL(D5:K5,2),21)</f>
        <v>21</v>
      </c>
      <c r="S5" s="49">
        <f>IF(COUNT(D5:K5)&gt;2,SMALL(D5:K5,3),21)</f>
        <v>21</v>
      </c>
      <c r="T5" s="49">
        <f>21*3-Q5-R5-S5-((3-COUNT(Q5:S5))*21)</f>
        <v>20</v>
      </c>
      <c r="V5" s="49">
        <f>IF(COUNT(D5:K5)&gt;0,SMALL(D5:K5,1),21)</f>
        <v>1</v>
      </c>
      <c r="W5" s="49">
        <f>IF(COUNT(D5:K5)&gt;1,SMALL(D5:K5,2),21)</f>
        <v>21</v>
      </c>
      <c r="X5" s="49">
        <f>IF(COUNT(D5:K5)&gt;2,SMALL(D5:K5,3),21)</f>
        <v>21</v>
      </c>
      <c r="Y5" s="49">
        <f>IF(COUNT(D5:K5)&gt;3,SMALL(D5:K5,4),21)</f>
        <v>21</v>
      </c>
      <c r="Z5" s="49">
        <f>IF(COUNT(D5:K5)&gt;4,SMALL(D5:K5,5),21)</f>
        <v>21</v>
      </c>
      <c r="AA5" s="49">
        <f>21*5-V5-W5-X5-Y5-Z5-((5-COUNT(V5:Z5))*21)</f>
        <v>20</v>
      </c>
    </row>
    <row r="6" spans="1:32" s="49" customFormat="1" x14ac:dyDescent="0.2">
      <c r="A6" s="35">
        <f>IF(AA6&lt;1," ",AA6)</f>
        <v>20</v>
      </c>
      <c r="B6" s="31" t="s">
        <v>99</v>
      </c>
      <c r="C6" s="29" t="s">
        <v>17</v>
      </c>
      <c r="D6" s="30">
        <v>1</v>
      </c>
      <c r="E6" s="29"/>
      <c r="F6" s="30"/>
      <c r="G6" s="29"/>
      <c r="H6" s="31"/>
      <c r="I6" s="91"/>
      <c r="J6" s="31"/>
      <c r="K6" s="30"/>
      <c r="L6" s="35">
        <f t="shared" si="0"/>
        <v>1</v>
      </c>
      <c r="M6" s="36" t="str">
        <f t="shared" si="0"/>
        <v xml:space="preserve"> </v>
      </c>
      <c r="N6" s="36" t="str">
        <f t="shared" si="0"/>
        <v xml:space="preserve"> </v>
      </c>
      <c r="O6" s="96">
        <f>IF(T6&lt;1," ",T6)</f>
        <v>20</v>
      </c>
      <c r="P6" s="95"/>
      <c r="Q6" s="49">
        <f>IF(COUNT(D6:K6)&gt;0,SMALL(D6:K6,1),21)</f>
        <v>1</v>
      </c>
      <c r="R6" s="49">
        <f>IF(COUNT(D6:K6)&gt;1,SMALL(D6:K6,2),21)</f>
        <v>21</v>
      </c>
      <c r="S6" s="49">
        <f>IF(COUNT(D6:K6)&gt;2,SMALL(D6:K6,3),21)</f>
        <v>21</v>
      </c>
      <c r="T6" s="49">
        <f>21*3-Q6-R6-S6-((3-COUNT(Q6:S6))*21)</f>
        <v>20</v>
      </c>
      <c r="V6" s="49">
        <f>IF(COUNT(D6:K6)&gt;0,SMALL(D6:K6,1),21)</f>
        <v>1</v>
      </c>
      <c r="W6" s="49">
        <f>IF(COUNT(D6:K6)&gt;1,SMALL(D6:K6,2),21)</f>
        <v>21</v>
      </c>
      <c r="X6" s="49">
        <f>IF(COUNT(D6:K6)&gt;2,SMALL(D6:K6,3),21)</f>
        <v>21</v>
      </c>
      <c r="Y6" s="49">
        <f>IF(COUNT(D6:K6)&gt;3,SMALL(D6:K6,4),21)</f>
        <v>21</v>
      </c>
      <c r="Z6" s="49">
        <f>IF(COUNT(D6:K6)&gt;4,SMALL(D6:K6,5),21)</f>
        <v>21</v>
      </c>
      <c r="AA6" s="49">
        <f>21*5-V6-W6-X6-Y6-Z6-((5-COUNT(V6:Z6))*21)</f>
        <v>20</v>
      </c>
    </row>
    <row r="7" spans="1:32" s="33" customFormat="1" ht="13.5" thickBot="1" x14ac:dyDescent="0.25">
      <c r="A7" s="42" t="str">
        <f t="shared" ref="A7" si="1">IF(AA7&lt;1," ",AA7)</f>
        <v xml:space="preserve"> </v>
      </c>
      <c r="B7" s="101"/>
      <c r="C7" s="61"/>
      <c r="D7" s="65"/>
      <c r="E7" s="61"/>
      <c r="F7" s="65"/>
      <c r="G7" s="61"/>
      <c r="H7" s="101"/>
      <c r="I7" s="66"/>
      <c r="J7" s="101"/>
      <c r="K7" s="65"/>
      <c r="L7" s="60" t="str">
        <f t="shared" ref="L7:N7" si="2">IF(Q7&gt;20," ",Q7)</f>
        <v xml:space="preserve"> </v>
      </c>
      <c r="M7" s="61" t="str">
        <f t="shared" si="2"/>
        <v xml:space="preserve"> </v>
      </c>
      <c r="N7" s="61" t="str">
        <f t="shared" si="2"/>
        <v xml:space="preserve"> </v>
      </c>
      <c r="O7" s="102" t="str">
        <f t="shared" ref="O7" si="3">IF(T7&lt;1," ",T7)</f>
        <v xml:space="preserve"> </v>
      </c>
      <c r="P7" s="34"/>
      <c r="Q7" s="33">
        <f t="shared" ref="Q7" si="4">IF(COUNT(D7:K7)&gt;0,SMALL(D7:K7,1),21)</f>
        <v>21</v>
      </c>
      <c r="R7" s="33">
        <f t="shared" ref="R7" si="5">IF(COUNT(D7:K7)&gt;1,SMALL(D7:K7,2),21)</f>
        <v>21</v>
      </c>
      <c r="S7" s="33">
        <f t="shared" ref="S7" si="6">IF(COUNT(D7:K7)&gt;2,SMALL(D7:K7,3),21)</f>
        <v>21</v>
      </c>
      <c r="T7" s="33">
        <f t="shared" ref="T7" si="7">21*3-Q7-R7-S7-((3-COUNT(Q7:S7))*21)</f>
        <v>0</v>
      </c>
      <c r="V7" s="33">
        <f t="shared" ref="V7" si="8">IF(COUNT(D7:K7)&gt;0,SMALL(D7:K7,1),21)</f>
        <v>21</v>
      </c>
      <c r="W7" s="33">
        <f t="shared" ref="W7" si="9">IF(COUNT(D7:K7)&gt;1,SMALL(D7:K7,2),21)</f>
        <v>21</v>
      </c>
      <c r="X7" s="33">
        <f t="shared" ref="X7" si="10">IF(COUNT(D7:K7)&gt;2,SMALL(D7:K7,3),21)</f>
        <v>21</v>
      </c>
      <c r="Y7" s="33">
        <f t="shared" ref="Y7" si="11">IF(COUNT(D7:K7)&gt;3,SMALL(D7:K7,4),21)</f>
        <v>21</v>
      </c>
      <c r="Z7" s="33">
        <f t="shared" ref="Z7" si="12">IF(COUNT(D7:K7)&gt;4,SMALL(D7:K7,5),21)</f>
        <v>21</v>
      </c>
      <c r="AA7" s="33">
        <f t="shared" ref="AA7" si="13">21*5-V7-W7-X7-Y7-Z7-((5-COUNT(V7:Z7))*21)</f>
        <v>0</v>
      </c>
    </row>
    <row r="8" spans="1:32" x14ac:dyDescent="0.2">
      <c r="V8" s="33"/>
      <c r="W8" s="33"/>
      <c r="X8" s="33"/>
      <c r="Y8" s="33"/>
      <c r="Z8" s="33"/>
    </row>
    <row r="9" spans="1:32" x14ac:dyDescent="0.2">
      <c r="V9" s="33"/>
      <c r="W9" s="33"/>
      <c r="X9" s="33"/>
      <c r="Y9" s="33"/>
      <c r="Z9" s="33"/>
    </row>
    <row r="10" spans="1:32" x14ac:dyDescent="0.2">
      <c r="V10" s="33"/>
      <c r="W10" s="33"/>
      <c r="X10" s="33"/>
      <c r="Y10" s="33"/>
      <c r="Z10" s="33"/>
    </row>
  </sheetData>
  <sortState xmlns:xlrd2="http://schemas.microsoft.com/office/spreadsheetml/2017/richdata2" ref="A5:AF6">
    <sortCondition ref="D5:D6"/>
  </sortState>
  <mergeCells count="2">
    <mergeCell ref="A1:E1"/>
    <mergeCell ref="AC2:AF2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AF93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2" width="26.33203125" customWidth="1"/>
    <col min="3" max="3" width="24.5" customWidth="1"/>
    <col min="4" max="6" width="13.33203125" customWidth="1"/>
    <col min="7" max="7" width="16.33203125" customWidth="1"/>
    <col min="8" max="8" width="15.6640625" customWidth="1"/>
    <col min="9" max="9" width="17" customWidth="1"/>
    <col min="10" max="10" width="3" hidden="1" customWidth="1"/>
    <col min="11" max="11" width="3.33203125" hidden="1" customWidth="1"/>
    <col min="12" max="12" width="3.5" customWidth="1"/>
    <col min="13" max="13" width="3.83203125" customWidth="1"/>
    <col min="14" max="14" width="3.33203125" customWidth="1"/>
    <col min="15" max="15" width="6.1640625" customWidth="1"/>
    <col min="16" max="16" width="3.6640625" style="28" customWidth="1"/>
    <col min="17" max="22" width="3.6640625" hidden="1" customWidth="1"/>
    <col min="23" max="23" width="3.1640625" hidden="1" customWidth="1"/>
    <col min="24" max="26" width="3.33203125" hidden="1" customWidth="1"/>
    <col min="27" max="27" width="6.6640625" hidden="1" customWidth="1"/>
  </cols>
  <sheetData>
    <row r="1" spans="1:32" s="33" customFormat="1" ht="24.95" customHeight="1" thickBot="1" x14ac:dyDescent="0.45">
      <c r="A1" s="116" t="s">
        <v>69</v>
      </c>
      <c r="B1" s="117"/>
      <c r="C1" s="117"/>
      <c r="D1" s="117"/>
      <c r="E1" s="117"/>
      <c r="F1" s="50"/>
      <c r="G1" s="50"/>
      <c r="H1" s="50"/>
      <c r="I1" s="51"/>
      <c r="J1" s="50"/>
      <c r="K1" s="51"/>
      <c r="L1" s="52"/>
      <c r="M1" s="52"/>
      <c r="N1" s="52"/>
      <c r="O1" s="53"/>
      <c r="P1" s="34"/>
    </row>
    <row r="2" spans="1:32" s="33" customFormat="1" ht="24.95" customHeight="1" thickBot="1" x14ac:dyDescent="0.45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O2" s="55"/>
      <c r="P2" s="34"/>
      <c r="AC2" s="118"/>
      <c r="AD2" s="118"/>
      <c r="AE2" s="118"/>
      <c r="AF2" s="118"/>
    </row>
    <row r="3" spans="1:32" s="33" customFormat="1" ht="15.95" customHeight="1" x14ac:dyDescent="0.2">
      <c r="A3" s="41"/>
      <c r="B3" s="56"/>
      <c r="C3" s="56"/>
      <c r="D3" s="79" t="s">
        <v>65</v>
      </c>
      <c r="E3" s="79" t="s">
        <v>26</v>
      </c>
      <c r="F3" s="79"/>
      <c r="G3" s="119"/>
      <c r="H3" s="119"/>
      <c r="I3" s="121"/>
      <c r="J3" s="69"/>
      <c r="K3" s="49" t="s">
        <v>5</v>
      </c>
      <c r="L3" s="58"/>
      <c r="M3" s="57"/>
      <c r="N3" s="57"/>
      <c r="O3" s="59"/>
      <c r="P3" s="34"/>
    </row>
    <row r="4" spans="1:32" s="33" customFormat="1" ht="15.95" customHeight="1" thickBot="1" x14ac:dyDescent="0.25">
      <c r="A4" s="60" t="s">
        <v>0</v>
      </c>
      <c r="B4" s="61" t="s">
        <v>1</v>
      </c>
      <c r="C4" s="61" t="s">
        <v>2</v>
      </c>
      <c r="D4" s="26">
        <v>45277</v>
      </c>
      <c r="E4" s="26">
        <v>45312</v>
      </c>
      <c r="F4" s="26"/>
      <c r="G4" s="120"/>
      <c r="H4" s="120"/>
      <c r="I4" s="122"/>
      <c r="J4" s="62"/>
      <c r="K4" s="63"/>
      <c r="L4" s="64" t="s">
        <v>4</v>
      </c>
      <c r="M4" s="65"/>
      <c r="N4" s="65"/>
      <c r="O4" s="66"/>
      <c r="P4" s="34"/>
    </row>
    <row r="5" spans="1:32" s="49" customFormat="1" ht="12.95" customHeight="1" x14ac:dyDescent="0.2">
      <c r="A5" s="41">
        <f t="shared" ref="A5:A18" si="0">IF(AA5&lt;1," ",AA5)</f>
        <v>38</v>
      </c>
      <c r="B5" s="89" t="s">
        <v>46</v>
      </c>
      <c r="C5" s="89" t="s">
        <v>7</v>
      </c>
      <c r="D5" s="103">
        <v>3</v>
      </c>
      <c r="E5" s="89">
        <v>1</v>
      </c>
      <c r="F5" s="103"/>
      <c r="G5" s="89"/>
      <c r="H5" s="104"/>
      <c r="I5" s="105"/>
      <c r="J5" s="104"/>
      <c r="K5" s="103"/>
      <c r="L5" s="88">
        <f t="shared" ref="L5:L18" si="1">IF(Q5&gt;20," ",Q5)</f>
        <v>1</v>
      </c>
      <c r="M5" s="89">
        <f t="shared" ref="M5:M18" si="2">IF(R5&gt;20," ",R5)</f>
        <v>3</v>
      </c>
      <c r="N5" s="89" t="str">
        <f t="shared" ref="N5:N18" si="3">IF(S5&gt;20," ",S5)</f>
        <v xml:space="preserve"> </v>
      </c>
      <c r="O5" s="90">
        <f t="shared" ref="O5:O18" si="4">IF(T5&lt;1," ",T5)</f>
        <v>38</v>
      </c>
      <c r="P5" s="34"/>
      <c r="Q5" s="33">
        <f t="shared" ref="Q5:Q18" si="5">IF(COUNT(D5:K5)&gt;0,SMALL(D5:K5,1),21)</f>
        <v>1</v>
      </c>
      <c r="R5" s="33">
        <f t="shared" ref="R5:R18" si="6">IF(COUNT(D5:K5)&gt;1,SMALL(D5:K5,2),21)</f>
        <v>3</v>
      </c>
      <c r="S5" s="33">
        <f t="shared" ref="S5:S18" si="7">IF(COUNT(D5:K5)&gt;2,SMALL(D5:K5,3),21)</f>
        <v>21</v>
      </c>
      <c r="T5" s="33">
        <f t="shared" ref="T5:T18" si="8">21*3-Q5-R5-S5-((3-COUNT(Q5:S5))*21)</f>
        <v>38</v>
      </c>
      <c r="U5" s="33"/>
      <c r="V5" s="33">
        <f t="shared" ref="V5:V18" si="9">IF(COUNT(D5:K5)&gt;0,SMALL(D5:K5,1),21)</f>
        <v>1</v>
      </c>
      <c r="W5" s="33">
        <f t="shared" ref="W5:W18" si="10">IF(COUNT(D5:K5)&gt;1,SMALL(D5:K5,2),21)</f>
        <v>3</v>
      </c>
      <c r="X5" s="33">
        <f t="shared" ref="X5:X18" si="11">IF(COUNT(D5:K5)&gt;2,SMALL(D5:K5,3),21)</f>
        <v>21</v>
      </c>
      <c r="Y5" s="33">
        <f t="shared" ref="Y5:Y18" si="12">IF(COUNT(D5:K5)&gt;3,SMALL(D5:K5,4),21)</f>
        <v>21</v>
      </c>
      <c r="Z5" s="33">
        <f t="shared" ref="Z5:Z18" si="13">IF(COUNT(D5:K5)&gt;4,SMALL(D5:K5,5),21)</f>
        <v>21</v>
      </c>
      <c r="AA5" s="33">
        <f t="shared" ref="AA5:AA18" si="14">21*5-V5-W5-X5-Y5-Z5-((5-COUNT(V5:Z5))*21)</f>
        <v>38</v>
      </c>
      <c r="AB5" s="33"/>
      <c r="AC5" s="33"/>
      <c r="AD5" s="33"/>
    </row>
    <row r="6" spans="1:32" s="49" customFormat="1" ht="12.95" customHeight="1" x14ac:dyDescent="0.2">
      <c r="A6" s="35">
        <f t="shared" si="0"/>
        <v>37</v>
      </c>
      <c r="B6" s="29" t="s">
        <v>23</v>
      </c>
      <c r="C6" s="29" t="s">
        <v>6</v>
      </c>
      <c r="D6" s="30">
        <v>1</v>
      </c>
      <c r="E6" s="29">
        <v>4</v>
      </c>
      <c r="F6" s="30"/>
      <c r="G6" s="29"/>
      <c r="H6" s="31"/>
      <c r="I6" s="91"/>
      <c r="J6" s="31"/>
      <c r="K6" s="30"/>
      <c r="L6" s="78">
        <f t="shared" si="1"/>
        <v>1</v>
      </c>
      <c r="M6" s="29">
        <f t="shared" si="2"/>
        <v>4</v>
      </c>
      <c r="N6" s="29" t="str">
        <f t="shared" si="3"/>
        <v xml:space="preserve"> </v>
      </c>
      <c r="O6" s="32">
        <f t="shared" si="4"/>
        <v>37</v>
      </c>
      <c r="P6" s="34"/>
      <c r="Q6" s="33">
        <f t="shared" si="5"/>
        <v>1</v>
      </c>
      <c r="R6" s="33">
        <f t="shared" si="6"/>
        <v>4</v>
      </c>
      <c r="S6" s="33">
        <f t="shared" si="7"/>
        <v>21</v>
      </c>
      <c r="T6" s="33">
        <f t="shared" si="8"/>
        <v>37</v>
      </c>
      <c r="U6" s="33"/>
      <c r="V6" s="33">
        <f t="shared" si="9"/>
        <v>1</v>
      </c>
      <c r="W6" s="33">
        <f t="shared" si="10"/>
        <v>4</v>
      </c>
      <c r="X6" s="33">
        <f t="shared" si="11"/>
        <v>21</v>
      </c>
      <c r="Y6" s="33">
        <f t="shared" si="12"/>
        <v>21</v>
      </c>
      <c r="Z6" s="33">
        <f t="shared" si="13"/>
        <v>21</v>
      </c>
      <c r="AA6" s="33">
        <f t="shared" si="14"/>
        <v>37</v>
      </c>
      <c r="AB6" s="33"/>
      <c r="AC6" s="33"/>
      <c r="AD6" s="33"/>
    </row>
    <row r="7" spans="1:32" s="49" customFormat="1" ht="12.95" customHeight="1" x14ac:dyDescent="0.2">
      <c r="A7" s="35">
        <f t="shared" si="0"/>
        <v>33</v>
      </c>
      <c r="B7" s="5" t="s">
        <v>33</v>
      </c>
      <c r="C7" s="5" t="s">
        <v>7</v>
      </c>
      <c r="D7" s="30">
        <v>4</v>
      </c>
      <c r="E7" s="29">
        <v>5</v>
      </c>
      <c r="F7" s="30"/>
      <c r="G7" s="29"/>
      <c r="H7" s="31"/>
      <c r="I7" s="115"/>
      <c r="J7" s="9"/>
      <c r="K7" s="8"/>
      <c r="L7" s="84">
        <f t="shared" si="1"/>
        <v>4</v>
      </c>
      <c r="M7" s="5">
        <f t="shared" si="2"/>
        <v>5</v>
      </c>
      <c r="N7" s="5" t="str">
        <f t="shared" si="3"/>
        <v xml:space="preserve"> </v>
      </c>
      <c r="O7" s="6">
        <f t="shared" si="4"/>
        <v>33</v>
      </c>
      <c r="P7" s="28"/>
      <c r="Q7">
        <f t="shared" si="5"/>
        <v>4</v>
      </c>
      <c r="R7">
        <f t="shared" si="6"/>
        <v>5</v>
      </c>
      <c r="S7">
        <f t="shared" si="7"/>
        <v>21</v>
      </c>
      <c r="T7">
        <f t="shared" si="8"/>
        <v>33</v>
      </c>
      <c r="U7"/>
      <c r="V7" s="33">
        <f t="shared" si="9"/>
        <v>4</v>
      </c>
      <c r="W7" s="33">
        <f t="shared" si="10"/>
        <v>5</v>
      </c>
      <c r="X7" s="33">
        <f t="shared" si="11"/>
        <v>21</v>
      </c>
      <c r="Y7" s="33">
        <f t="shared" si="12"/>
        <v>21</v>
      </c>
      <c r="Z7" s="33">
        <f t="shared" si="13"/>
        <v>21</v>
      </c>
      <c r="AA7">
        <f t="shared" si="14"/>
        <v>33</v>
      </c>
      <c r="AB7"/>
      <c r="AC7"/>
      <c r="AD7"/>
      <c r="AF7"/>
    </row>
    <row r="8" spans="1:32" s="49" customFormat="1" ht="12.95" customHeight="1" x14ac:dyDescent="0.2">
      <c r="A8" s="35">
        <f t="shared" si="0"/>
        <v>31</v>
      </c>
      <c r="B8" s="12" t="s">
        <v>53</v>
      </c>
      <c r="C8" s="12" t="s">
        <v>12</v>
      </c>
      <c r="D8" s="13">
        <v>2</v>
      </c>
      <c r="E8" s="12">
        <v>9</v>
      </c>
      <c r="F8" s="13"/>
      <c r="G8" s="12"/>
      <c r="H8" s="14"/>
      <c r="I8" s="110"/>
      <c r="J8" s="14"/>
      <c r="K8" s="13"/>
      <c r="L8" s="84">
        <f t="shared" si="1"/>
        <v>2</v>
      </c>
      <c r="M8" s="5">
        <f t="shared" si="2"/>
        <v>9</v>
      </c>
      <c r="N8" s="5" t="str">
        <f t="shared" si="3"/>
        <v xml:space="preserve"> </v>
      </c>
      <c r="O8" s="6">
        <f t="shared" si="4"/>
        <v>31</v>
      </c>
      <c r="P8" s="28"/>
      <c r="Q8">
        <f t="shared" si="5"/>
        <v>2</v>
      </c>
      <c r="R8">
        <f t="shared" si="6"/>
        <v>9</v>
      </c>
      <c r="S8">
        <f t="shared" si="7"/>
        <v>21</v>
      </c>
      <c r="T8">
        <f t="shared" si="8"/>
        <v>31</v>
      </c>
      <c r="U8"/>
      <c r="V8" s="33">
        <f t="shared" si="9"/>
        <v>2</v>
      </c>
      <c r="W8" s="33">
        <f t="shared" si="10"/>
        <v>9</v>
      </c>
      <c r="X8" s="33">
        <f t="shared" si="11"/>
        <v>21</v>
      </c>
      <c r="Y8" s="33">
        <f t="shared" si="12"/>
        <v>21</v>
      </c>
      <c r="Z8" s="33">
        <f t="shared" si="13"/>
        <v>21</v>
      </c>
      <c r="AA8">
        <f t="shared" si="14"/>
        <v>31</v>
      </c>
      <c r="AB8"/>
      <c r="AC8"/>
      <c r="AD8"/>
    </row>
    <row r="9" spans="1:32" s="49" customFormat="1" ht="12.95" customHeight="1" x14ac:dyDescent="0.2">
      <c r="A9" s="35">
        <f t="shared" si="0"/>
        <v>30</v>
      </c>
      <c r="B9" s="12" t="s">
        <v>44</v>
      </c>
      <c r="C9" s="12" t="s">
        <v>12</v>
      </c>
      <c r="D9" s="13">
        <v>10</v>
      </c>
      <c r="E9" s="12">
        <v>2</v>
      </c>
      <c r="F9" s="13"/>
      <c r="G9" s="12"/>
      <c r="H9" s="14"/>
      <c r="I9" s="110"/>
      <c r="J9" s="14"/>
      <c r="K9" s="13"/>
      <c r="L9" s="84">
        <f t="shared" si="1"/>
        <v>2</v>
      </c>
      <c r="M9" s="5">
        <f t="shared" si="2"/>
        <v>10</v>
      </c>
      <c r="N9" s="5" t="str">
        <f t="shared" si="3"/>
        <v xml:space="preserve"> </v>
      </c>
      <c r="O9" s="6">
        <f t="shared" si="4"/>
        <v>30</v>
      </c>
      <c r="P9" s="28"/>
      <c r="Q9">
        <f t="shared" si="5"/>
        <v>2</v>
      </c>
      <c r="R9">
        <f t="shared" si="6"/>
        <v>10</v>
      </c>
      <c r="S9">
        <f t="shared" si="7"/>
        <v>21</v>
      </c>
      <c r="T9">
        <f t="shared" si="8"/>
        <v>30</v>
      </c>
      <c r="U9"/>
      <c r="V9" s="33">
        <f t="shared" si="9"/>
        <v>2</v>
      </c>
      <c r="W9" s="33">
        <f t="shared" si="10"/>
        <v>10</v>
      </c>
      <c r="X9" s="33">
        <f t="shared" si="11"/>
        <v>21</v>
      </c>
      <c r="Y9" s="33">
        <f t="shared" si="12"/>
        <v>21</v>
      </c>
      <c r="Z9" s="33">
        <f t="shared" si="13"/>
        <v>21</v>
      </c>
      <c r="AA9">
        <f t="shared" si="14"/>
        <v>30</v>
      </c>
      <c r="AB9"/>
      <c r="AC9"/>
      <c r="AD9"/>
    </row>
    <row r="10" spans="1:32" s="49" customFormat="1" ht="12.95" customHeight="1" x14ac:dyDescent="0.2">
      <c r="A10" s="35">
        <f t="shared" si="0"/>
        <v>28</v>
      </c>
      <c r="B10" s="12" t="s">
        <v>61</v>
      </c>
      <c r="C10" s="12" t="s">
        <v>43</v>
      </c>
      <c r="D10" s="13">
        <v>8</v>
      </c>
      <c r="E10" s="12">
        <v>6</v>
      </c>
      <c r="F10" s="13"/>
      <c r="G10" s="12"/>
      <c r="H10" s="14"/>
      <c r="I10" s="110"/>
      <c r="J10" s="14"/>
      <c r="K10" s="13"/>
      <c r="L10" s="84">
        <f t="shared" si="1"/>
        <v>6</v>
      </c>
      <c r="M10" s="5">
        <f t="shared" si="2"/>
        <v>8</v>
      </c>
      <c r="N10" s="5" t="str">
        <f t="shared" si="3"/>
        <v xml:space="preserve"> </v>
      </c>
      <c r="O10" s="6">
        <f t="shared" si="4"/>
        <v>28</v>
      </c>
      <c r="P10" s="28"/>
      <c r="Q10">
        <f t="shared" si="5"/>
        <v>6</v>
      </c>
      <c r="R10">
        <f t="shared" si="6"/>
        <v>8</v>
      </c>
      <c r="S10">
        <f t="shared" si="7"/>
        <v>21</v>
      </c>
      <c r="T10">
        <f t="shared" si="8"/>
        <v>28</v>
      </c>
      <c r="U10"/>
      <c r="V10" s="33">
        <f t="shared" si="9"/>
        <v>6</v>
      </c>
      <c r="W10" s="33">
        <f t="shared" si="10"/>
        <v>8</v>
      </c>
      <c r="X10" s="33">
        <f t="shared" si="11"/>
        <v>21</v>
      </c>
      <c r="Y10" s="33">
        <f t="shared" si="12"/>
        <v>21</v>
      </c>
      <c r="Z10" s="33">
        <f t="shared" si="13"/>
        <v>21</v>
      </c>
      <c r="AA10">
        <f t="shared" si="14"/>
        <v>28</v>
      </c>
      <c r="AB10"/>
      <c r="AC10"/>
      <c r="AD10"/>
      <c r="AF10"/>
    </row>
    <row r="11" spans="1:32" s="49" customFormat="1" ht="12.95" customHeight="1" x14ac:dyDescent="0.2">
      <c r="A11" s="35">
        <f t="shared" si="0"/>
        <v>27</v>
      </c>
      <c r="B11" s="12" t="s">
        <v>35</v>
      </c>
      <c r="C11" s="12" t="s">
        <v>45</v>
      </c>
      <c r="D11" s="37">
        <v>12</v>
      </c>
      <c r="E11" s="36">
        <v>3</v>
      </c>
      <c r="F11" s="37"/>
      <c r="G11" s="36"/>
      <c r="H11" s="38"/>
      <c r="I11" s="39"/>
      <c r="J11" s="38"/>
      <c r="K11" s="37"/>
      <c r="L11" s="78">
        <f t="shared" si="1"/>
        <v>3</v>
      </c>
      <c r="M11" s="29">
        <f t="shared" si="2"/>
        <v>12</v>
      </c>
      <c r="N11" s="29" t="str">
        <f t="shared" si="3"/>
        <v xml:space="preserve"> </v>
      </c>
      <c r="O11" s="32">
        <f t="shared" si="4"/>
        <v>27</v>
      </c>
      <c r="P11" s="34"/>
      <c r="Q11" s="33">
        <f t="shared" si="5"/>
        <v>3</v>
      </c>
      <c r="R11" s="33">
        <f t="shared" si="6"/>
        <v>12</v>
      </c>
      <c r="S11" s="33">
        <f t="shared" si="7"/>
        <v>21</v>
      </c>
      <c r="T11" s="33">
        <f t="shared" si="8"/>
        <v>27</v>
      </c>
      <c r="U11" s="33"/>
      <c r="V11" s="33">
        <f t="shared" si="9"/>
        <v>3</v>
      </c>
      <c r="W11" s="33">
        <f t="shared" si="10"/>
        <v>12</v>
      </c>
      <c r="X11" s="33">
        <f t="shared" si="11"/>
        <v>21</v>
      </c>
      <c r="Y11" s="33">
        <f t="shared" si="12"/>
        <v>21</v>
      </c>
      <c r="Z11" s="33">
        <f t="shared" si="13"/>
        <v>21</v>
      </c>
      <c r="AA11" s="33">
        <f t="shared" si="14"/>
        <v>27</v>
      </c>
      <c r="AB11" s="33"/>
      <c r="AC11" s="33"/>
      <c r="AD11" s="33"/>
    </row>
    <row r="12" spans="1:32" s="49" customFormat="1" ht="12.95" customHeight="1" x14ac:dyDescent="0.2">
      <c r="A12" s="35">
        <f t="shared" si="0"/>
        <v>24</v>
      </c>
      <c r="B12" s="12" t="s">
        <v>32</v>
      </c>
      <c r="C12" s="12" t="s">
        <v>45</v>
      </c>
      <c r="D12" s="13">
        <v>11</v>
      </c>
      <c r="E12" s="12">
        <v>7</v>
      </c>
      <c r="F12" s="13"/>
      <c r="G12" s="12"/>
      <c r="H12" s="14"/>
      <c r="I12" s="110"/>
      <c r="J12" s="14"/>
      <c r="K12" s="13"/>
      <c r="L12" s="84">
        <f t="shared" si="1"/>
        <v>7</v>
      </c>
      <c r="M12" s="5">
        <f t="shared" si="2"/>
        <v>11</v>
      </c>
      <c r="N12" s="5" t="str">
        <f t="shared" si="3"/>
        <v xml:space="preserve"> </v>
      </c>
      <c r="O12" s="6">
        <f t="shared" si="4"/>
        <v>24</v>
      </c>
      <c r="P12" s="28"/>
      <c r="Q12">
        <f t="shared" si="5"/>
        <v>7</v>
      </c>
      <c r="R12">
        <f t="shared" si="6"/>
        <v>11</v>
      </c>
      <c r="S12">
        <f t="shared" si="7"/>
        <v>21</v>
      </c>
      <c r="T12">
        <f t="shared" si="8"/>
        <v>24</v>
      </c>
      <c r="U12"/>
      <c r="V12" s="33">
        <f t="shared" si="9"/>
        <v>7</v>
      </c>
      <c r="W12" s="33">
        <f t="shared" si="10"/>
        <v>11</v>
      </c>
      <c r="X12" s="33">
        <f t="shared" si="11"/>
        <v>21</v>
      </c>
      <c r="Y12" s="33">
        <f t="shared" si="12"/>
        <v>21</v>
      </c>
      <c r="Z12" s="33">
        <f t="shared" si="13"/>
        <v>21</v>
      </c>
      <c r="AA12">
        <f t="shared" si="14"/>
        <v>24</v>
      </c>
      <c r="AB12"/>
      <c r="AC12"/>
      <c r="AD12"/>
    </row>
    <row r="13" spans="1:32" s="49" customFormat="1" ht="12.95" customHeight="1" x14ac:dyDescent="0.2">
      <c r="A13" s="35">
        <f t="shared" si="0"/>
        <v>16</v>
      </c>
      <c r="B13" s="12" t="s">
        <v>36</v>
      </c>
      <c r="C13" s="12" t="s">
        <v>37</v>
      </c>
      <c r="D13" s="13">
        <v>5</v>
      </c>
      <c r="E13" s="12"/>
      <c r="F13" s="13"/>
      <c r="G13" s="12"/>
      <c r="H13" s="14"/>
      <c r="I13" s="110"/>
      <c r="J13" s="14"/>
      <c r="K13" s="13"/>
      <c r="L13" s="84">
        <f t="shared" si="1"/>
        <v>5</v>
      </c>
      <c r="M13" s="5" t="str">
        <f t="shared" si="2"/>
        <v xml:space="preserve"> </v>
      </c>
      <c r="N13" s="5" t="str">
        <f t="shared" si="3"/>
        <v xml:space="preserve"> </v>
      </c>
      <c r="O13" s="6">
        <f t="shared" si="4"/>
        <v>16</v>
      </c>
      <c r="P13" s="28"/>
      <c r="Q13">
        <f t="shared" si="5"/>
        <v>5</v>
      </c>
      <c r="R13">
        <f t="shared" si="6"/>
        <v>21</v>
      </c>
      <c r="S13">
        <f t="shared" si="7"/>
        <v>21</v>
      </c>
      <c r="T13">
        <f t="shared" si="8"/>
        <v>16</v>
      </c>
      <c r="U13"/>
      <c r="V13" s="33">
        <f t="shared" si="9"/>
        <v>5</v>
      </c>
      <c r="W13" s="33">
        <f t="shared" si="10"/>
        <v>21</v>
      </c>
      <c r="X13" s="33">
        <f t="shared" si="11"/>
        <v>21</v>
      </c>
      <c r="Y13" s="33">
        <f t="shared" si="12"/>
        <v>21</v>
      </c>
      <c r="Z13" s="33">
        <f t="shared" si="13"/>
        <v>21</v>
      </c>
      <c r="AA13">
        <f t="shared" si="14"/>
        <v>16</v>
      </c>
      <c r="AB13"/>
      <c r="AC13"/>
      <c r="AD13"/>
      <c r="AF13"/>
    </row>
    <row r="14" spans="1:32" s="49" customFormat="1" ht="12.95" customHeight="1" x14ac:dyDescent="0.2">
      <c r="A14" s="35">
        <f t="shared" si="0"/>
        <v>15</v>
      </c>
      <c r="B14" s="12" t="s">
        <v>49</v>
      </c>
      <c r="C14" s="12" t="s">
        <v>50</v>
      </c>
      <c r="D14" s="13">
        <v>6</v>
      </c>
      <c r="E14" s="12"/>
      <c r="F14" s="13"/>
      <c r="G14" s="12"/>
      <c r="H14" s="14"/>
      <c r="I14" s="110"/>
      <c r="J14" s="14"/>
      <c r="K14" s="13"/>
      <c r="L14" s="84">
        <f t="shared" si="1"/>
        <v>6</v>
      </c>
      <c r="M14" s="5" t="str">
        <f t="shared" si="2"/>
        <v xml:space="preserve"> </v>
      </c>
      <c r="N14" s="5" t="str">
        <f t="shared" si="3"/>
        <v xml:space="preserve"> </v>
      </c>
      <c r="O14" s="6">
        <f t="shared" si="4"/>
        <v>15</v>
      </c>
      <c r="P14" s="28"/>
      <c r="Q14">
        <f t="shared" si="5"/>
        <v>6</v>
      </c>
      <c r="R14">
        <f t="shared" si="6"/>
        <v>21</v>
      </c>
      <c r="S14">
        <f t="shared" si="7"/>
        <v>21</v>
      </c>
      <c r="T14">
        <f t="shared" si="8"/>
        <v>15</v>
      </c>
      <c r="U14"/>
      <c r="V14" s="33">
        <f t="shared" si="9"/>
        <v>6</v>
      </c>
      <c r="W14" s="33">
        <f t="shared" si="10"/>
        <v>21</v>
      </c>
      <c r="X14" s="33">
        <f t="shared" si="11"/>
        <v>21</v>
      </c>
      <c r="Y14" s="33">
        <f t="shared" si="12"/>
        <v>21</v>
      </c>
      <c r="Z14" s="33">
        <f t="shared" si="13"/>
        <v>21</v>
      </c>
      <c r="AA14">
        <f t="shared" si="14"/>
        <v>15</v>
      </c>
      <c r="AB14"/>
      <c r="AC14"/>
      <c r="AD14"/>
      <c r="AF14"/>
    </row>
    <row r="15" spans="1:32" s="33" customFormat="1" ht="12.95" customHeight="1" x14ac:dyDescent="0.2">
      <c r="A15" s="35">
        <f t="shared" si="0"/>
        <v>14</v>
      </c>
      <c r="B15" s="12" t="s">
        <v>39</v>
      </c>
      <c r="C15" s="12" t="s">
        <v>10</v>
      </c>
      <c r="D15" s="13">
        <v>7</v>
      </c>
      <c r="E15" s="12"/>
      <c r="F15" s="13"/>
      <c r="G15" s="12"/>
      <c r="H15" s="14"/>
      <c r="I15" s="110"/>
      <c r="J15" s="14"/>
      <c r="K15" s="13"/>
      <c r="L15" s="84">
        <f t="shared" si="1"/>
        <v>7</v>
      </c>
      <c r="M15" s="5" t="str">
        <f t="shared" si="2"/>
        <v xml:space="preserve"> </v>
      </c>
      <c r="N15" s="5" t="str">
        <f t="shared" si="3"/>
        <v xml:space="preserve"> </v>
      </c>
      <c r="O15" s="6">
        <f t="shared" si="4"/>
        <v>14</v>
      </c>
      <c r="P15" s="28"/>
      <c r="Q15">
        <f t="shared" si="5"/>
        <v>7</v>
      </c>
      <c r="R15">
        <f t="shared" si="6"/>
        <v>21</v>
      </c>
      <c r="S15">
        <f t="shared" si="7"/>
        <v>21</v>
      </c>
      <c r="T15">
        <f t="shared" si="8"/>
        <v>14</v>
      </c>
      <c r="U15"/>
      <c r="V15" s="33">
        <f t="shared" si="9"/>
        <v>7</v>
      </c>
      <c r="W15" s="33">
        <f t="shared" si="10"/>
        <v>21</v>
      </c>
      <c r="X15" s="33">
        <f t="shared" si="11"/>
        <v>21</v>
      </c>
      <c r="Y15" s="33">
        <f t="shared" si="12"/>
        <v>21</v>
      </c>
      <c r="Z15" s="33">
        <f t="shared" si="13"/>
        <v>21</v>
      </c>
      <c r="AA15">
        <f t="shared" si="14"/>
        <v>14</v>
      </c>
      <c r="AB15"/>
      <c r="AC15"/>
      <c r="AD15"/>
      <c r="AE15" s="49"/>
      <c r="AF15"/>
    </row>
    <row r="16" spans="1:32" s="33" customFormat="1" ht="12.95" customHeight="1" x14ac:dyDescent="0.2">
      <c r="A16" s="35">
        <f t="shared" si="0"/>
        <v>13</v>
      </c>
      <c r="B16" s="36" t="s">
        <v>100</v>
      </c>
      <c r="C16" s="36" t="s">
        <v>42</v>
      </c>
      <c r="D16" s="37"/>
      <c r="E16" s="36">
        <v>8</v>
      </c>
      <c r="F16" s="37"/>
      <c r="G16" s="36"/>
      <c r="H16" s="38"/>
      <c r="I16" s="39"/>
      <c r="J16" s="38"/>
      <c r="K16" s="37"/>
      <c r="L16" s="78">
        <f t="shared" si="1"/>
        <v>8</v>
      </c>
      <c r="M16" s="29" t="str">
        <f t="shared" si="2"/>
        <v xml:space="preserve"> </v>
      </c>
      <c r="N16" s="29" t="str">
        <f t="shared" si="3"/>
        <v xml:space="preserve"> </v>
      </c>
      <c r="O16" s="32">
        <f t="shared" si="4"/>
        <v>13</v>
      </c>
      <c r="P16" s="34"/>
      <c r="Q16" s="33">
        <f t="shared" si="5"/>
        <v>8</v>
      </c>
      <c r="R16" s="33">
        <f t="shared" si="6"/>
        <v>21</v>
      </c>
      <c r="S16" s="33">
        <f t="shared" si="7"/>
        <v>21</v>
      </c>
      <c r="T16" s="33">
        <f t="shared" si="8"/>
        <v>13</v>
      </c>
      <c r="V16" s="33">
        <f t="shared" si="9"/>
        <v>8</v>
      </c>
      <c r="W16" s="33">
        <f t="shared" si="10"/>
        <v>21</v>
      </c>
      <c r="X16" s="33">
        <f t="shared" si="11"/>
        <v>21</v>
      </c>
      <c r="Y16" s="33">
        <f t="shared" si="12"/>
        <v>21</v>
      </c>
      <c r="Z16" s="33">
        <f t="shared" si="13"/>
        <v>21</v>
      </c>
      <c r="AA16" s="33">
        <f t="shared" si="14"/>
        <v>13</v>
      </c>
      <c r="AE16" s="49"/>
      <c r="AF16"/>
    </row>
    <row r="17" spans="1:32" ht="12.95" customHeight="1" x14ac:dyDescent="0.2">
      <c r="A17" s="35">
        <f t="shared" si="0"/>
        <v>12</v>
      </c>
      <c r="B17" s="12" t="s">
        <v>89</v>
      </c>
      <c r="C17" s="12" t="s">
        <v>28</v>
      </c>
      <c r="D17" s="8">
        <v>9</v>
      </c>
      <c r="E17" s="5"/>
      <c r="F17" s="8"/>
      <c r="G17" s="5"/>
      <c r="H17" s="9"/>
      <c r="I17" s="115"/>
      <c r="J17" s="9"/>
      <c r="K17" s="8"/>
      <c r="L17" s="84">
        <f t="shared" si="1"/>
        <v>9</v>
      </c>
      <c r="M17" s="5" t="str">
        <f t="shared" si="2"/>
        <v xml:space="preserve"> </v>
      </c>
      <c r="N17" s="5" t="str">
        <f t="shared" si="3"/>
        <v xml:space="preserve"> </v>
      </c>
      <c r="O17" s="6">
        <f t="shared" si="4"/>
        <v>12</v>
      </c>
      <c r="Q17">
        <f t="shared" si="5"/>
        <v>9</v>
      </c>
      <c r="R17">
        <f t="shared" si="6"/>
        <v>21</v>
      </c>
      <c r="S17">
        <f t="shared" si="7"/>
        <v>21</v>
      </c>
      <c r="T17">
        <f t="shared" si="8"/>
        <v>12</v>
      </c>
      <c r="V17" s="33">
        <f t="shared" si="9"/>
        <v>9</v>
      </c>
      <c r="W17" s="33">
        <f t="shared" si="10"/>
        <v>21</v>
      </c>
      <c r="X17" s="33">
        <f t="shared" si="11"/>
        <v>21</v>
      </c>
      <c r="Y17" s="33">
        <f t="shared" si="12"/>
        <v>21</v>
      </c>
      <c r="Z17" s="33">
        <f t="shared" si="13"/>
        <v>21</v>
      </c>
      <c r="AA17">
        <f t="shared" si="14"/>
        <v>12</v>
      </c>
      <c r="AE17" s="49"/>
      <c r="AF17" s="33"/>
    </row>
    <row r="18" spans="1:32" s="33" customFormat="1" ht="12.95" customHeight="1" x14ac:dyDescent="0.2">
      <c r="A18" s="35">
        <f t="shared" si="0"/>
        <v>8</v>
      </c>
      <c r="B18" s="12" t="s">
        <v>54</v>
      </c>
      <c r="C18" s="12" t="s">
        <v>55</v>
      </c>
      <c r="D18" s="13">
        <v>13</v>
      </c>
      <c r="E18" s="12"/>
      <c r="F18" s="13"/>
      <c r="G18" s="12"/>
      <c r="H18" s="14"/>
      <c r="I18" s="110"/>
      <c r="J18" s="14"/>
      <c r="K18" s="13"/>
      <c r="L18" s="84">
        <f t="shared" si="1"/>
        <v>13</v>
      </c>
      <c r="M18" s="5" t="str">
        <f t="shared" si="2"/>
        <v xml:space="preserve"> </v>
      </c>
      <c r="N18" s="5" t="str">
        <f t="shared" si="3"/>
        <v xml:space="preserve"> </v>
      </c>
      <c r="O18" s="6">
        <f t="shared" si="4"/>
        <v>8</v>
      </c>
      <c r="P18" s="28"/>
      <c r="Q18">
        <f t="shared" si="5"/>
        <v>13</v>
      </c>
      <c r="R18">
        <f t="shared" si="6"/>
        <v>21</v>
      </c>
      <c r="S18">
        <f t="shared" si="7"/>
        <v>21</v>
      </c>
      <c r="T18">
        <f t="shared" si="8"/>
        <v>8</v>
      </c>
      <c r="U18"/>
      <c r="V18" s="33">
        <f t="shared" si="9"/>
        <v>13</v>
      </c>
      <c r="W18" s="33">
        <f t="shared" si="10"/>
        <v>21</v>
      </c>
      <c r="X18" s="33">
        <f t="shared" si="11"/>
        <v>21</v>
      </c>
      <c r="Y18" s="33">
        <f t="shared" si="12"/>
        <v>21</v>
      </c>
      <c r="Z18" s="33">
        <f t="shared" si="13"/>
        <v>21</v>
      </c>
      <c r="AA18">
        <f t="shared" si="14"/>
        <v>8</v>
      </c>
      <c r="AB18"/>
      <c r="AC18"/>
      <c r="AD18"/>
      <c r="AE18" s="49"/>
      <c r="AF18" s="49"/>
    </row>
    <row r="19" spans="1:32" ht="12.95" customHeight="1" thickBot="1" x14ac:dyDescent="0.25">
      <c r="A19" s="42" t="str">
        <f t="shared" ref="A19" si="15">IF(AA19&lt;1," ",AA19)</f>
        <v xml:space="preserve"> </v>
      </c>
      <c r="B19" s="15"/>
      <c r="C19" s="15"/>
      <c r="D19" s="16"/>
      <c r="E19" s="15"/>
      <c r="F19" s="16"/>
      <c r="G19" s="15"/>
      <c r="H19" s="17"/>
      <c r="I19" s="18"/>
      <c r="J19" s="17"/>
      <c r="K19" s="16"/>
      <c r="L19" s="19" t="str">
        <f t="shared" ref="L19" si="16">IF(Q19&gt;20," ",Q19)</f>
        <v xml:space="preserve"> </v>
      </c>
      <c r="M19" s="15" t="str">
        <f t="shared" ref="M19" si="17">IF(R19&gt;20," ",R19)</f>
        <v xml:space="preserve"> </v>
      </c>
      <c r="N19" s="15" t="str">
        <f t="shared" ref="N19" si="18">IF(S19&gt;20," ",S19)</f>
        <v xml:space="preserve"> </v>
      </c>
      <c r="O19" s="20" t="str">
        <f t="shared" ref="O19" si="19">IF(T19&lt;1," ",T19)</f>
        <v xml:space="preserve"> </v>
      </c>
      <c r="Q19">
        <f t="shared" ref="Q19" si="20">IF(COUNT(D19:K19)&gt;0,SMALL(D19:K19,1),21)</f>
        <v>21</v>
      </c>
      <c r="R19">
        <f t="shared" ref="R19" si="21">IF(COUNT(D19:K19)&gt;1,SMALL(D19:K19,2),21)</f>
        <v>21</v>
      </c>
      <c r="S19">
        <f t="shared" ref="S19" si="22">IF(COUNT(D19:K19)&gt;2,SMALL(D19:K19,3),21)</f>
        <v>21</v>
      </c>
      <c r="T19">
        <f t="shared" ref="T19" si="23">21*3-Q19-R19-S19-((3-COUNT(Q19:S19))*21)</f>
        <v>0</v>
      </c>
      <c r="V19" s="33">
        <f t="shared" ref="V19" si="24">IF(COUNT(D19:K19)&gt;0,SMALL(D19:K19,1),21)</f>
        <v>21</v>
      </c>
      <c r="W19" s="33">
        <f t="shared" ref="W19" si="25">IF(COUNT(D19:K19)&gt;1,SMALL(D19:K19,2),21)</f>
        <v>21</v>
      </c>
      <c r="X19" s="33">
        <f t="shared" ref="X19" si="26">IF(COUNT(D19:K19)&gt;2,SMALL(D19:K19,3),21)</f>
        <v>21</v>
      </c>
      <c r="Y19" s="33">
        <f t="shared" ref="Y19" si="27">IF(COUNT(D19:K19)&gt;3,SMALL(D19:K19,4),21)</f>
        <v>21</v>
      </c>
      <c r="Z19" s="33">
        <f t="shared" ref="Z19" si="28">IF(COUNT(D19:K19)&gt;4,SMALL(D19:K19,5),21)</f>
        <v>21</v>
      </c>
      <c r="AA19">
        <f t="shared" ref="AA19" si="29">21*5-V19-W19-X19-Y19-Z19-((5-COUNT(V19:Z19))*21)</f>
        <v>0</v>
      </c>
    </row>
    <row r="20" spans="1:32" ht="12.95" customHeight="1" x14ac:dyDescent="0.2"/>
    <row r="21" spans="1:32" ht="12.95" customHeight="1" x14ac:dyDescent="0.2"/>
    <row r="22" spans="1:32" ht="12.95" customHeight="1" x14ac:dyDescent="0.2"/>
    <row r="23" spans="1:32" ht="12.95" customHeight="1" x14ac:dyDescent="0.2"/>
    <row r="24" spans="1:32" ht="12.95" customHeight="1" x14ac:dyDescent="0.2"/>
    <row r="25" spans="1:32" ht="12.95" customHeight="1" x14ac:dyDescent="0.2"/>
    <row r="26" spans="1:32" ht="12.95" customHeight="1" x14ac:dyDescent="0.2"/>
    <row r="27" spans="1:32" ht="12.95" customHeight="1" x14ac:dyDescent="0.2"/>
    <row r="28" spans="1:32" ht="12.95" customHeight="1" x14ac:dyDescent="0.2"/>
    <row r="29" spans="1:32" ht="12.95" customHeight="1" x14ac:dyDescent="0.2"/>
    <row r="30" spans="1:32" ht="12.95" customHeight="1" x14ac:dyDescent="0.2"/>
    <row r="31" spans="1:32" ht="12.95" customHeight="1" x14ac:dyDescent="0.2"/>
    <row r="32" spans="1: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</sheetData>
  <sortState xmlns:xlrd2="http://schemas.microsoft.com/office/spreadsheetml/2017/richdata2" ref="A5:AE18">
    <sortCondition ref="AE5:AE18"/>
  </sortState>
  <mergeCells count="2">
    <mergeCell ref="A1:E1"/>
    <mergeCell ref="AC2:AF2"/>
  </mergeCells>
  <phoneticPr fontId="0" type="noConversion"/>
  <pageMargins left="0.2" right="0.15" top="1" bottom="1" header="0.5" footer="0.5"/>
  <pageSetup paperSize="9" orientation="landscape" verticalDpi="0" r:id="rId1"/>
  <headerFooter alignWithMargins="0">
    <oddFooter>&amp;C&amp;"Verdana,Normal"www.oslosportsfiskere.no/isfiske/NC2007.xls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>
    <pageSetUpPr fitToPage="1"/>
  </sheetPr>
  <dimension ref="A1:AF458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3" width="22.83203125" customWidth="1"/>
    <col min="4" max="6" width="13.33203125" customWidth="1"/>
    <col min="7" max="8" width="16" customWidth="1"/>
    <col min="9" max="9" width="17.6640625" customWidth="1"/>
    <col min="10" max="11" width="3.33203125" hidden="1" customWidth="1"/>
    <col min="12" max="12" width="3.83203125" customWidth="1"/>
    <col min="13" max="13" width="3.6640625" customWidth="1"/>
    <col min="14" max="14" width="4" customWidth="1"/>
    <col min="15" max="15" width="5.6640625" customWidth="1"/>
    <col min="16" max="16" width="4" style="28" customWidth="1"/>
    <col min="17" max="22" width="4" hidden="1" customWidth="1"/>
    <col min="23" max="23" width="3.83203125" hidden="1" customWidth="1"/>
    <col min="24" max="26" width="3.6640625" hidden="1" customWidth="1"/>
    <col min="27" max="27" width="5.5" hidden="1" customWidth="1"/>
  </cols>
  <sheetData>
    <row r="1" spans="1:32" s="33" customFormat="1" ht="24.95" customHeight="1" thickBot="1" x14ac:dyDescent="0.45">
      <c r="A1" s="116" t="s">
        <v>70</v>
      </c>
      <c r="B1" s="117"/>
      <c r="C1" s="117"/>
      <c r="D1" s="117"/>
      <c r="E1" s="117"/>
      <c r="F1" s="50"/>
      <c r="G1" s="50"/>
      <c r="H1" s="50"/>
      <c r="I1" s="51"/>
      <c r="J1" s="50"/>
      <c r="K1" s="51"/>
      <c r="L1" s="52"/>
      <c r="M1" s="52"/>
      <c r="N1" s="52"/>
      <c r="O1" s="53"/>
      <c r="P1" s="34"/>
    </row>
    <row r="2" spans="1:32" s="33" customFormat="1" ht="24.95" customHeight="1" thickBot="1" x14ac:dyDescent="0.45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O2" s="55"/>
      <c r="P2" s="34"/>
      <c r="AC2" s="118"/>
      <c r="AD2" s="118"/>
      <c r="AE2" s="118"/>
      <c r="AF2" s="118"/>
    </row>
    <row r="3" spans="1:32" s="33" customFormat="1" ht="15.95" customHeight="1" x14ac:dyDescent="0.2">
      <c r="A3" s="41"/>
      <c r="B3" s="56"/>
      <c r="C3" s="56"/>
      <c r="D3" s="79" t="s">
        <v>65</v>
      </c>
      <c r="E3" s="79" t="s">
        <v>26</v>
      </c>
      <c r="F3" s="79"/>
      <c r="G3" s="119"/>
      <c r="H3" s="119"/>
      <c r="I3" s="121"/>
      <c r="J3" s="69"/>
      <c r="K3" s="49" t="s">
        <v>5</v>
      </c>
      <c r="L3" s="58"/>
      <c r="M3" s="57"/>
      <c r="N3" s="57"/>
      <c r="O3" s="59"/>
      <c r="P3" s="34"/>
    </row>
    <row r="4" spans="1:32" s="33" customFormat="1" ht="15.95" customHeight="1" thickBot="1" x14ac:dyDescent="0.25">
      <c r="A4" s="60" t="s">
        <v>0</v>
      </c>
      <c r="B4" s="61" t="s">
        <v>1</v>
      </c>
      <c r="C4" s="61" t="s">
        <v>2</v>
      </c>
      <c r="D4" s="26">
        <v>45277</v>
      </c>
      <c r="E4" s="26">
        <v>45312</v>
      </c>
      <c r="F4" s="26"/>
      <c r="G4" s="120"/>
      <c r="H4" s="120"/>
      <c r="I4" s="122"/>
      <c r="J4" s="62"/>
      <c r="K4" s="63"/>
      <c r="L4" s="64" t="s">
        <v>4</v>
      </c>
      <c r="M4" s="65"/>
      <c r="N4" s="65"/>
      <c r="O4" s="66"/>
      <c r="P4" s="34"/>
    </row>
    <row r="5" spans="1:32" s="49" customFormat="1" ht="12.95" customHeight="1" x14ac:dyDescent="0.2">
      <c r="A5" s="41">
        <f>IF(AA5&lt;1," ",AA5)</f>
        <v>39</v>
      </c>
      <c r="B5" s="89" t="s">
        <v>77</v>
      </c>
      <c r="C5" s="89" t="s">
        <v>43</v>
      </c>
      <c r="D5" s="103">
        <v>2</v>
      </c>
      <c r="E5" s="89">
        <v>1</v>
      </c>
      <c r="F5" s="103"/>
      <c r="G5" s="89"/>
      <c r="H5" s="104"/>
      <c r="I5" s="105"/>
      <c r="J5" s="104"/>
      <c r="K5" s="105"/>
      <c r="L5" s="89">
        <f t="shared" ref="L5:N7" si="0">IF(Q5&gt;20," ",Q5)</f>
        <v>1</v>
      </c>
      <c r="M5" s="89">
        <f t="shared" si="0"/>
        <v>2</v>
      </c>
      <c r="N5" s="89" t="str">
        <f t="shared" si="0"/>
        <v xml:space="preserve"> </v>
      </c>
      <c r="O5" s="90">
        <f>IF(T5&lt;1," ",T5)</f>
        <v>39</v>
      </c>
      <c r="P5" s="34"/>
      <c r="Q5" s="33">
        <f>IF(COUNT(D5:K5)&gt;0,SMALL(D5:K5,1),21)</f>
        <v>1</v>
      </c>
      <c r="R5" s="33">
        <f>IF(COUNT(D5:K5)&gt;1,SMALL(D5:K5,2),21)</f>
        <v>2</v>
      </c>
      <c r="S5" s="33">
        <f>IF(COUNT(D5:K5)&gt;2,SMALL(D5:K5,3),21)</f>
        <v>21</v>
      </c>
      <c r="T5" s="33">
        <f>21*3-Q5-R5-S5-((3-COUNT(Q5:S5))*21)</f>
        <v>39</v>
      </c>
      <c r="U5" s="33"/>
      <c r="V5" s="33">
        <f>IF(COUNT(D5:K5)&gt;0,SMALL(D5:K5,1),21)</f>
        <v>1</v>
      </c>
      <c r="W5" s="33">
        <f>IF(COUNT(D5:K5)&gt;1,SMALL(D5:K5,2),21)</f>
        <v>2</v>
      </c>
      <c r="X5" s="33">
        <f>IF(COUNT(D5:K5)&gt;2,SMALL(D5:K5,3),21)</f>
        <v>21</v>
      </c>
      <c r="Y5" s="33">
        <f>IF(COUNT(D5:K5)&gt;3,SMALL(D5:K5,4),21)</f>
        <v>21</v>
      </c>
      <c r="Z5" s="33">
        <f>IF(COUNT(D5:K5)&gt;4,SMALL(D5:K5,5),21)</f>
        <v>21</v>
      </c>
      <c r="AA5" s="33">
        <f>21*5-V5-W5-X5-Y5-Z5-((5-COUNT(V5:Z5))*21)</f>
        <v>39</v>
      </c>
      <c r="AB5" s="33"/>
      <c r="AC5" s="33"/>
      <c r="AD5" s="33"/>
    </row>
    <row r="6" spans="1:32" s="49" customFormat="1" ht="12.95" customHeight="1" x14ac:dyDescent="0.2">
      <c r="A6" s="35">
        <f>IF(AA6&lt;1," ",AA6)</f>
        <v>20</v>
      </c>
      <c r="B6" s="29" t="s">
        <v>30</v>
      </c>
      <c r="C6" s="29" t="s">
        <v>6</v>
      </c>
      <c r="D6" s="30">
        <v>1</v>
      </c>
      <c r="E6" s="29"/>
      <c r="F6" s="30"/>
      <c r="G6" s="29"/>
      <c r="H6" s="31"/>
      <c r="I6" s="91"/>
      <c r="J6" s="31"/>
      <c r="K6" s="91"/>
      <c r="L6" s="29">
        <f t="shared" si="0"/>
        <v>1</v>
      </c>
      <c r="M6" s="29" t="str">
        <f t="shared" si="0"/>
        <v xml:space="preserve"> </v>
      </c>
      <c r="N6" s="29" t="str">
        <f t="shared" si="0"/>
        <v xml:space="preserve"> </v>
      </c>
      <c r="O6" s="32">
        <f>IF(T6&lt;1," ",T6)</f>
        <v>20</v>
      </c>
      <c r="P6" s="34"/>
      <c r="Q6" s="33">
        <f>IF(COUNT(D6:K6)&gt;0,SMALL(D6:K6,1),21)</f>
        <v>1</v>
      </c>
      <c r="R6" s="33">
        <f>IF(COUNT(D6:K6)&gt;1,SMALL(D6:K6,2),21)</f>
        <v>21</v>
      </c>
      <c r="S6" s="33">
        <f>IF(COUNT(D6:K6)&gt;2,SMALL(D6:K6,3),21)</f>
        <v>21</v>
      </c>
      <c r="T6" s="33">
        <f>21*3-Q6-R6-S6-((3-COUNT(Q6:S6))*21)</f>
        <v>20</v>
      </c>
      <c r="U6" s="33"/>
      <c r="V6" s="33">
        <f>IF(COUNT(D6:K6)&gt;0,SMALL(D6:K6,1),21)</f>
        <v>1</v>
      </c>
      <c r="W6" s="33">
        <f>IF(COUNT(D6:K6)&gt;1,SMALL(D6:K6,2),21)</f>
        <v>21</v>
      </c>
      <c r="X6" s="33">
        <f>IF(COUNT(D6:K6)&gt;2,SMALL(D6:K6,3),21)</f>
        <v>21</v>
      </c>
      <c r="Y6" s="33">
        <f>IF(COUNT(D6:K6)&gt;3,SMALL(D6:K6,4),21)</f>
        <v>21</v>
      </c>
      <c r="Z6" s="33">
        <f>IF(COUNT(D6:K6)&gt;4,SMALL(D6:K6,5),21)</f>
        <v>21</v>
      </c>
      <c r="AA6" s="33">
        <f>21*5-V6-W6-X6-Y6-Z6-((5-COUNT(V6:Z6))*21)</f>
        <v>20</v>
      </c>
      <c r="AB6" s="33"/>
      <c r="AC6" s="33"/>
      <c r="AD6" s="33"/>
    </row>
    <row r="7" spans="1:32" s="49" customFormat="1" ht="12.95" customHeight="1" x14ac:dyDescent="0.2">
      <c r="A7" s="35">
        <f>IF(AA7&lt;1," ",AA7)</f>
        <v>18</v>
      </c>
      <c r="B7" s="36" t="s">
        <v>25</v>
      </c>
      <c r="C7" s="36" t="s">
        <v>10</v>
      </c>
      <c r="D7" s="37">
        <v>3</v>
      </c>
      <c r="E7" s="36"/>
      <c r="F7" s="37"/>
      <c r="G7" s="36"/>
      <c r="H7" s="38"/>
      <c r="I7" s="39"/>
      <c r="J7" s="38"/>
      <c r="K7" s="39"/>
      <c r="L7" s="29">
        <f t="shared" si="0"/>
        <v>3</v>
      </c>
      <c r="M7" s="29" t="str">
        <f t="shared" si="0"/>
        <v xml:space="preserve"> </v>
      </c>
      <c r="N7" s="29" t="str">
        <f t="shared" si="0"/>
        <v xml:space="preserve"> </v>
      </c>
      <c r="O7" s="32">
        <f>IF(T7&lt;1," ",T7)</f>
        <v>18</v>
      </c>
      <c r="P7" s="34"/>
      <c r="Q7" s="33">
        <f>IF(COUNT(D7:K7)&gt;0,SMALL(D7:K7,1),21)</f>
        <v>3</v>
      </c>
      <c r="R7" s="33">
        <f>IF(COUNT(D7:K7)&gt;1,SMALL(D7:K7,2),21)</f>
        <v>21</v>
      </c>
      <c r="S7" s="33">
        <f>IF(COUNT(D7:K7)&gt;2,SMALL(D7:K7,3),21)</f>
        <v>21</v>
      </c>
      <c r="T7" s="33">
        <f>21*3-Q7-R7-S7-((3-COUNT(Q7:S7))*21)</f>
        <v>18</v>
      </c>
      <c r="U7" s="33"/>
      <c r="V7" s="33">
        <f>IF(COUNT(D7:K7)&gt;0,SMALL(D7:K7,1),21)</f>
        <v>3</v>
      </c>
      <c r="W7" s="33">
        <f>IF(COUNT(D7:K7)&gt;1,SMALL(D7:K7,2),21)</f>
        <v>21</v>
      </c>
      <c r="X7" s="33">
        <f>IF(COUNT(D7:K7)&gt;2,SMALL(D7:K7,3),21)</f>
        <v>21</v>
      </c>
      <c r="Y7" s="33">
        <f>IF(COUNT(D7:K7)&gt;3,SMALL(D7:K7,4),21)</f>
        <v>21</v>
      </c>
      <c r="Z7" s="33">
        <f>IF(COUNT(D7:K7)&gt;4,SMALL(D7:K7,5),21)</f>
        <v>21</v>
      </c>
      <c r="AA7" s="33">
        <f>21*5-V7-W7-X7-Y7-Z7-((5-COUNT(V7:Z7))*21)</f>
        <v>18</v>
      </c>
      <c r="AB7" s="33"/>
      <c r="AC7" s="33"/>
      <c r="AD7" s="33"/>
    </row>
    <row r="8" spans="1:32" ht="12.95" customHeight="1" thickBot="1" x14ac:dyDescent="0.25">
      <c r="A8" s="42" t="str">
        <f t="shared" ref="A8" si="1">IF(AA8&lt;1," ",AA8)</f>
        <v xml:space="preserve"> </v>
      </c>
      <c r="B8" s="15"/>
      <c r="C8" s="15"/>
      <c r="D8" s="16"/>
      <c r="E8" s="15"/>
      <c r="F8" s="16"/>
      <c r="G8" s="15"/>
      <c r="H8" s="17"/>
      <c r="I8" s="18"/>
      <c r="J8" s="17"/>
      <c r="K8" s="18"/>
      <c r="L8" s="19" t="str">
        <f t="shared" ref="L8" si="2">IF(Q8&gt;20," ",Q8)</f>
        <v xml:space="preserve"> </v>
      </c>
      <c r="M8" s="15" t="str">
        <f t="shared" ref="M8" si="3">IF(R8&gt;20," ",R8)</f>
        <v xml:space="preserve"> </v>
      </c>
      <c r="N8" s="15" t="str">
        <f t="shared" ref="N8" si="4">IF(S8&gt;20," ",S8)</f>
        <v xml:space="preserve"> </v>
      </c>
      <c r="O8" s="20" t="str">
        <f t="shared" ref="O8" si="5">IF(T8&lt;1," ",T8)</f>
        <v xml:space="preserve"> </v>
      </c>
      <c r="Q8">
        <f t="shared" ref="Q8" si="6">IF(COUNT(D8:K8)&gt;0,SMALL(D8:K8,1),21)</f>
        <v>21</v>
      </c>
      <c r="R8">
        <f t="shared" ref="R8" si="7">IF(COUNT(D8:K8)&gt;1,SMALL(D8:K8,2),21)</f>
        <v>21</v>
      </c>
      <c r="S8">
        <f t="shared" ref="S8" si="8">IF(COUNT(D8:K8)&gt;2,SMALL(D8:K8,3),21)</f>
        <v>21</v>
      </c>
      <c r="T8">
        <f t="shared" ref="T8" si="9">21*3-Q8-R8-S8-((3-COUNT(Q8:S8))*21)</f>
        <v>0</v>
      </c>
      <c r="V8" s="33">
        <f t="shared" ref="V8" si="10">IF(COUNT(D8:K8)&gt;0,SMALL(D8:K8,1),21)</f>
        <v>21</v>
      </c>
      <c r="W8" s="33">
        <f t="shared" ref="W8" si="11">IF(COUNT(D8:K8)&gt;1,SMALL(D8:K8,2),21)</f>
        <v>21</v>
      </c>
      <c r="X8" s="33">
        <f t="shared" ref="X8" si="12">IF(COUNT(D8:K8)&gt;2,SMALL(D8:K8,3),21)</f>
        <v>21</v>
      </c>
      <c r="Y8" s="33">
        <f t="shared" ref="Y8" si="13">IF(COUNT(D8:K8)&gt;3,SMALL(D8:K8,4),21)</f>
        <v>21</v>
      </c>
      <c r="Z8" s="33">
        <f t="shared" ref="Z8" si="14">IF(COUNT(D8:K8)&gt;4,SMALL(D8:K8,5),21)</f>
        <v>21</v>
      </c>
      <c r="AA8">
        <f t="shared" ref="AA8" si="15">21*5-V8-W8-X8-Y8-Z8-((5-COUNT(V8:Z8))*21)</f>
        <v>0</v>
      </c>
    </row>
    <row r="9" spans="1:32" ht="12.95" customHeight="1" x14ac:dyDescent="0.2"/>
    <row r="10" spans="1:32" ht="12.95" customHeight="1" x14ac:dyDescent="0.2"/>
    <row r="11" spans="1:32" ht="12.95" customHeight="1" x14ac:dyDescent="0.2"/>
    <row r="12" spans="1:32" ht="12.95" customHeight="1" x14ac:dyDescent="0.2"/>
    <row r="13" spans="1:32" ht="12.95" customHeight="1" x14ac:dyDescent="0.2"/>
    <row r="14" spans="1:32" ht="12.95" customHeight="1" x14ac:dyDescent="0.2"/>
    <row r="15" spans="1:32" ht="12.95" customHeight="1" x14ac:dyDescent="0.2"/>
    <row r="16" spans="1:32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  <row r="413" ht="12.95" customHeight="1" x14ac:dyDescent="0.2"/>
    <row r="414" ht="12.95" customHeight="1" x14ac:dyDescent="0.2"/>
    <row r="415" ht="12.95" customHeight="1" x14ac:dyDescent="0.2"/>
    <row r="416" ht="12.95" customHeight="1" x14ac:dyDescent="0.2"/>
    <row r="417" ht="12.95" customHeight="1" x14ac:dyDescent="0.2"/>
    <row r="418" ht="12.95" customHeight="1" x14ac:dyDescent="0.2"/>
    <row r="419" ht="12.95" customHeight="1" x14ac:dyDescent="0.2"/>
    <row r="420" ht="12.95" customHeight="1" x14ac:dyDescent="0.2"/>
    <row r="421" ht="12.95" customHeight="1" x14ac:dyDescent="0.2"/>
    <row r="422" ht="12.95" customHeight="1" x14ac:dyDescent="0.2"/>
    <row r="423" ht="12.95" customHeight="1" x14ac:dyDescent="0.2"/>
    <row r="424" ht="12.95" customHeight="1" x14ac:dyDescent="0.2"/>
    <row r="425" ht="12.95" customHeight="1" x14ac:dyDescent="0.2"/>
    <row r="426" ht="12.95" customHeight="1" x14ac:dyDescent="0.2"/>
    <row r="427" ht="12.95" customHeight="1" x14ac:dyDescent="0.2"/>
    <row r="428" ht="12.95" customHeight="1" x14ac:dyDescent="0.2"/>
    <row r="429" ht="12.95" customHeight="1" x14ac:dyDescent="0.2"/>
    <row r="430" ht="12.95" customHeight="1" x14ac:dyDescent="0.2"/>
    <row r="431" ht="12.95" customHeight="1" x14ac:dyDescent="0.2"/>
    <row r="432" ht="12.95" customHeight="1" x14ac:dyDescent="0.2"/>
    <row r="433" ht="12.95" customHeight="1" x14ac:dyDescent="0.2"/>
    <row r="434" ht="12.95" customHeight="1" x14ac:dyDescent="0.2"/>
    <row r="435" ht="12.95" customHeight="1" x14ac:dyDescent="0.2"/>
    <row r="436" ht="12.95" customHeight="1" x14ac:dyDescent="0.2"/>
    <row r="437" ht="12.95" customHeight="1" x14ac:dyDescent="0.2"/>
    <row r="438" ht="12.95" customHeight="1" x14ac:dyDescent="0.2"/>
    <row r="439" ht="12.95" customHeight="1" x14ac:dyDescent="0.2"/>
    <row r="440" ht="12.95" customHeight="1" x14ac:dyDescent="0.2"/>
    <row r="441" ht="12.95" customHeight="1" x14ac:dyDescent="0.2"/>
    <row r="442" ht="12.95" customHeight="1" x14ac:dyDescent="0.2"/>
    <row r="443" ht="12.95" customHeight="1" x14ac:dyDescent="0.2"/>
    <row r="444" ht="12.95" customHeight="1" x14ac:dyDescent="0.2"/>
    <row r="445" ht="12.95" customHeight="1" x14ac:dyDescent="0.2"/>
    <row r="446" ht="12.95" customHeight="1" x14ac:dyDescent="0.2"/>
    <row r="447" ht="12.95" customHeight="1" x14ac:dyDescent="0.2"/>
    <row r="448" ht="12.95" customHeight="1" x14ac:dyDescent="0.2"/>
    <row r="449" ht="12.95" customHeight="1" x14ac:dyDescent="0.2"/>
    <row r="450" ht="12.95" customHeight="1" x14ac:dyDescent="0.2"/>
    <row r="451" ht="12.95" customHeight="1" x14ac:dyDescent="0.2"/>
    <row r="452" ht="12.95" customHeight="1" x14ac:dyDescent="0.2"/>
    <row r="453" ht="12.95" customHeight="1" x14ac:dyDescent="0.2"/>
    <row r="454" ht="12.95" customHeight="1" x14ac:dyDescent="0.2"/>
    <row r="455" ht="12.95" customHeight="1" x14ac:dyDescent="0.2"/>
    <row r="456" ht="12.95" customHeight="1" x14ac:dyDescent="0.2"/>
    <row r="457" ht="12.95" customHeight="1" x14ac:dyDescent="0.2"/>
    <row r="458" ht="12.95" customHeight="1" x14ac:dyDescent="0.2"/>
  </sheetData>
  <sortState xmlns:xlrd2="http://schemas.microsoft.com/office/spreadsheetml/2017/richdata2" ref="A5:AE7">
    <sortCondition ref="AE5:AE7"/>
  </sortState>
  <mergeCells count="2">
    <mergeCell ref="A1:E1"/>
    <mergeCell ref="AC2:AF2"/>
  </mergeCells>
  <phoneticPr fontId="0" type="noConversion"/>
  <pageMargins left="0.75" right="0.75" top="1" bottom="1" header="0.5" footer="0.5"/>
  <pageSetup paperSize="9" scale="83" orientation="landscape" verticalDpi="0" r:id="rId1"/>
  <headerFooter alignWithMargins="0">
    <oddFooter>&amp;C&amp;"Verdana,Normal"www.oslosportsfiskere.no/isfiske/NC2007.xls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88"/>
  <sheetViews>
    <sheetView workbookViewId="0">
      <selection sqref="A1:E1"/>
    </sheetView>
  </sheetViews>
  <sheetFormatPr baseColWidth="10" defaultRowHeight="12.75" x14ac:dyDescent="0.2"/>
  <cols>
    <col min="1" max="1" width="7" customWidth="1"/>
    <col min="2" max="2" width="26.33203125" customWidth="1"/>
    <col min="3" max="3" width="25.83203125" customWidth="1"/>
    <col min="4" max="6" width="13.33203125" customWidth="1"/>
    <col min="7" max="7" width="16.33203125" customWidth="1"/>
    <col min="8" max="8" width="15.6640625" customWidth="1"/>
    <col min="9" max="9" width="17.6640625" customWidth="1"/>
    <col min="10" max="10" width="3" hidden="1" customWidth="1"/>
    <col min="11" max="11" width="3.33203125" hidden="1" customWidth="1"/>
    <col min="12" max="12" width="3.6640625" customWidth="1"/>
    <col min="13" max="13" width="4.83203125" customWidth="1"/>
    <col min="14" max="14" width="3.83203125" customWidth="1"/>
    <col min="15" max="15" width="5.1640625" customWidth="1"/>
    <col min="16" max="16" width="3.6640625" style="28" customWidth="1"/>
    <col min="17" max="22" width="3.6640625" hidden="1" customWidth="1"/>
    <col min="23" max="23" width="3.1640625" hidden="1" customWidth="1"/>
    <col min="24" max="26" width="3.33203125" hidden="1" customWidth="1"/>
    <col min="27" max="27" width="6.6640625" hidden="1" customWidth="1"/>
  </cols>
  <sheetData>
    <row r="1" spans="1:32" s="33" customFormat="1" ht="24.95" customHeight="1" thickBot="1" x14ac:dyDescent="0.45">
      <c r="A1" s="116" t="s">
        <v>71</v>
      </c>
      <c r="B1" s="117"/>
      <c r="C1" s="117"/>
      <c r="D1" s="117"/>
      <c r="E1" s="117"/>
      <c r="F1" s="50"/>
      <c r="G1" s="50"/>
      <c r="H1" s="50"/>
      <c r="I1" s="51"/>
      <c r="J1" s="50"/>
      <c r="K1" s="51"/>
      <c r="L1" s="52"/>
      <c r="M1" s="52"/>
      <c r="N1" s="52"/>
      <c r="O1" s="53"/>
      <c r="P1" s="34"/>
    </row>
    <row r="2" spans="1:32" s="33" customFormat="1" ht="24.95" customHeight="1" thickBot="1" x14ac:dyDescent="0.45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O2" s="55"/>
      <c r="P2" s="34"/>
      <c r="AC2" s="118"/>
      <c r="AD2" s="118"/>
      <c r="AE2" s="118"/>
      <c r="AF2" s="118"/>
    </row>
    <row r="3" spans="1:32" s="33" customFormat="1" ht="15.95" customHeight="1" x14ac:dyDescent="0.2">
      <c r="A3" s="41"/>
      <c r="B3" s="56"/>
      <c r="C3" s="56"/>
      <c r="D3" s="79" t="s">
        <v>65</v>
      </c>
      <c r="E3" s="79" t="s">
        <v>26</v>
      </c>
      <c r="F3" s="79"/>
      <c r="G3" s="119"/>
      <c r="H3" s="119"/>
      <c r="I3" s="121"/>
      <c r="J3" s="69"/>
      <c r="K3" s="49" t="s">
        <v>5</v>
      </c>
      <c r="L3" s="58"/>
      <c r="M3" s="57"/>
      <c r="N3" s="57"/>
      <c r="O3" s="59"/>
      <c r="P3" s="34"/>
    </row>
    <row r="4" spans="1:32" s="33" customFormat="1" ht="15.95" customHeight="1" thickBot="1" x14ac:dyDescent="0.25">
      <c r="A4" s="60" t="s">
        <v>0</v>
      </c>
      <c r="B4" s="61" t="s">
        <v>1</v>
      </c>
      <c r="C4" s="61" t="s">
        <v>2</v>
      </c>
      <c r="D4" s="26">
        <v>45277</v>
      </c>
      <c r="E4" s="26">
        <v>45312</v>
      </c>
      <c r="F4" s="26"/>
      <c r="G4" s="120"/>
      <c r="H4" s="120"/>
      <c r="I4" s="122"/>
      <c r="J4" s="62"/>
      <c r="K4" s="63"/>
      <c r="L4" s="64" t="s">
        <v>4</v>
      </c>
      <c r="M4" s="65"/>
      <c r="N4" s="65"/>
      <c r="O4" s="66"/>
      <c r="P4" s="34"/>
    </row>
    <row r="5" spans="1:32" s="49" customFormat="1" ht="12.95" customHeight="1" x14ac:dyDescent="0.2">
      <c r="A5" s="35">
        <f t="shared" ref="A5:A13" si="0">IF(AA5&lt;1," ",AA5)</f>
        <v>38</v>
      </c>
      <c r="B5" s="29" t="s">
        <v>16</v>
      </c>
      <c r="C5" s="29" t="s">
        <v>45</v>
      </c>
      <c r="D5" s="30">
        <v>2</v>
      </c>
      <c r="E5" s="29">
        <v>2</v>
      </c>
      <c r="F5" s="30"/>
      <c r="G5" s="29"/>
      <c r="H5" s="31"/>
      <c r="I5" s="91"/>
      <c r="J5" s="31"/>
      <c r="K5" s="30"/>
      <c r="L5" s="88">
        <f t="shared" ref="L5:L13" si="1">IF(Q5&gt;20," ",Q5)</f>
        <v>2</v>
      </c>
      <c r="M5" s="89">
        <f t="shared" ref="M5:M13" si="2">IF(R5&gt;20," ",R5)</f>
        <v>2</v>
      </c>
      <c r="N5" s="89" t="str">
        <f t="shared" ref="N5:N13" si="3">IF(S5&gt;20," ",S5)</f>
        <v xml:space="preserve"> </v>
      </c>
      <c r="O5" s="90">
        <f t="shared" ref="O5:O13" si="4">IF(T5&lt;1," ",T5)</f>
        <v>38</v>
      </c>
      <c r="P5" s="34"/>
      <c r="Q5" s="33">
        <f t="shared" ref="Q5:Q13" si="5">IF(COUNT(D5:K5)&gt;0,SMALL(D5:K5,1),21)</f>
        <v>2</v>
      </c>
      <c r="R5" s="33">
        <f t="shared" ref="R5:R13" si="6">IF(COUNT(D5:K5)&gt;1,SMALL(D5:K5,2),21)</f>
        <v>2</v>
      </c>
      <c r="S5" s="33">
        <f t="shared" ref="S5:S13" si="7">IF(COUNT(D5:K5)&gt;2,SMALL(D5:K5,3),21)</f>
        <v>21</v>
      </c>
      <c r="T5" s="33">
        <f t="shared" ref="T5:T13" si="8">21*3-Q5-R5-S5-((3-COUNT(Q5:S5))*21)</f>
        <v>38</v>
      </c>
      <c r="U5" s="33"/>
      <c r="V5" s="33">
        <f t="shared" ref="V5:V13" si="9">IF(COUNT(D5:K5)&gt;0,SMALL(D5:K5,1),21)</f>
        <v>2</v>
      </c>
      <c r="W5" s="33">
        <f t="shared" ref="W5:W13" si="10">IF(COUNT(D5:K5)&gt;1,SMALL(D5:K5,2),21)</f>
        <v>2</v>
      </c>
      <c r="X5" s="33">
        <f t="shared" ref="X5:X13" si="11">IF(COUNT(D5:K5)&gt;2,SMALL(D5:K5,3),21)</f>
        <v>21</v>
      </c>
      <c r="Y5" s="33">
        <f t="shared" ref="Y5:Y13" si="12">IF(COUNT(D5:K5)&gt;3,SMALL(D5:K5,4),21)</f>
        <v>21</v>
      </c>
      <c r="Z5" s="33">
        <f t="shared" ref="Z5:Z13" si="13">IF(COUNT(D5:K5)&gt;4,SMALL(D5:K5,5),21)</f>
        <v>21</v>
      </c>
      <c r="AA5" s="33">
        <f t="shared" ref="AA5:AA13" si="14">21*5-V5-W5-X5-Y5-Z5-((5-COUNT(V5:Z5))*21)</f>
        <v>38</v>
      </c>
      <c r="AB5" s="33"/>
      <c r="AC5" s="33"/>
      <c r="AD5" s="33"/>
      <c r="AF5" s="33"/>
    </row>
    <row r="6" spans="1:32" s="49" customFormat="1" ht="12.95" customHeight="1" x14ac:dyDescent="0.2">
      <c r="A6" s="35">
        <f t="shared" si="0"/>
        <v>32</v>
      </c>
      <c r="B6" s="36" t="s">
        <v>18</v>
      </c>
      <c r="C6" s="36" t="s">
        <v>91</v>
      </c>
      <c r="D6" s="37">
        <v>6</v>
      </c>
      <c r="E6" s="36">
        <v>4</v>
      </c>
      <c r="F6" s="37"/>
      <c r="G6" s="36"/>
      <c r="H6" s="38"/>
      <c r="I6" s="39"/>
      <c r="J6" s="38"/>
      <c r="K6" s="37"/>
      <c r="L6" s="78">
        <f t="shared" si="1"/>
        <v>4</v>
      </c>
      <c r="M6" s="29">
        <f t="shared" si="2"/>
        <v>6</v>
      </c>
      <c r="N6" s="29" t="str">
        <f t="shared" si="3"/>
        <v xml:space="preserve"> </v>
      </c>
      <c r="O6" s="32">
        <f t="shared" si="4"/>
        <v>32</v>
      </c>
      <c r="P6" s="34"/>
      <c r="Q6" s="33">
        <f t="shared" si="5"/>
        <v>4</v>
      </c>
      <c r="R6" s="33">
        <f t="shared" si="6"/>
        <v>6</v>
      </c>
      <c r="S6" s="33">
        <f t="shared" si="7"/>
        <v>21</v>
      </c>
      <c r="T6" s="33">
        <f t="shared" si="8"/>
        <v>32</v>
      </c>
      <c r="U6" s="33"/>
      <c r="V6" s="33">
        <f t="shared" si="9"/>
        <v>4</v>
      </c>
      <c r="W6" s="33">
        <f t="shared" si="10"/>
        <v>6</v>
      </c>
      <c r="X6" s="33">
        <f t="shared" si="11"/>
        <v>21</v>
      </c>
      <c r="Y6" s="33">
        <f t="shared" si="12"/>
        <v>21</v>
      </c>
      <c r="Z6" s="33">
        <f t="shared" si="13"/>
        <v>21</v>
      </c>
      <c r="AA6" s="33">
        <f t="shared" si="14"/>
        <v>32</v>
      </c>
      <c r="AB6" s="33"/>
      <c r="AC6" s="33"/>
      <c r="AD6" s="33"/>
      <c r="AF6" s="33"/>
    </row>
    <row r="7" spans="1:32" s="49" customFormat="1" ht="12.95" customHeight="1" x14ac:dyDescent="0.2">
      <c r="A7" s="35">
        <f t="shared" si="0"/>
        <v>20</v>
      </c>
      <c r="B7" s="36" t="s">
        <v>34</v>
      </c>
      <c r="C7" s="36" t="s">
        <v>11</v>
      </c>
      <c r="D7" s="37">
        <v>1</v>
      </c>
      <c r="E7" s="36"/>
      <c r="F7" s="37"/>
      <c r="G7" s="36"/>
      <c r="H7" s="38"/>
      <c r="I7" s="39"/>
      <c r="J7" s="38"/>
      <c r="K7" s="37"/>
      <c r="L7" s="78">
        <f t="shared" si="1"/>
        <v>1</v>
      </c>
      <c r="M7" s="29" t="str">
        <f t="shared" si="2"/>
        <v xml:space="preserve"> </v>
      </c>
      <c r="N7" s="29" t="str">
        <f t="shared" si="3"/>
        <v xml:space="preserve"> </v>
      </c>
      <c r="O7" s="32">
        <f t="shared" si="4"/>
        <v>20</v>
      </c>
      <c r="P7" s="34"/>
      <c r="Q7" s="33">
        <f t="shared" si="5"/>
        <v>1</v>
      </c>
      <c r="R7" s="33">
        <f t="shared" si="6"/>
        <v>21</v>
      </c>
      <c r="S7" s="33">
        <f t="shared" si="7"/>
        <v>21</v>
      </c>
      <c r="T7" s="33">
        <f t="shared" si="8"/>
        <v>20</v>
      </c>
      <c r="U7" s="33"/>
      <c r="V7" s="33">
        <f t="shared" si="9"/>
        <v>1</v>
      </c>
      <c r="W7" s="33">
        <f t="shared" si="10"/>
        <v>21</v>
      </c>
      <c r="X7" s="33">
        <f t="shared" si="11"/>
        <v>21</v>
      </c>
      <c r="Y7" s="33">
        <f t="shared" si="12"/>
        <v>21</v>
      </c>
      <c r="Z7" s="33">
        <f t="shared" si="13"/>
        <v>21</v>
      </c>
      <c r="AA7" s="33">
        <f t="shared" si="14"/>
        <v>20</v>
      </c>
      <c r="AB7" s="33"/>
      <c r="AC7" s="33"/>
      <c r="AD7" s="33"/>
      <c r="AF7"/>
    </row>
    <row r="8" spans="1:32" s="49" customFormat="1" ht="12.95" customHeight="1" x14ac:dyDescent="0.2">
      <c r="A8" s="35">
        <f t="shared" si="0"/>
        <v>20</v>
      </c>
      <c r="B8" s="36" t="s">
        <v>27</v>
      </c>
      <c r="C8" s="36" t="s">
        <v>17</v>
      </c>
      <c r="D8" s="37"/>
      <c r="E8" s="36">
        <v>1</v>
      </c>
      <c r="F8" s="37"/>
      <c r="G8" s="36"/>
      <c r="H8" s="38"/>
      <c r="I8" s="39"/>
      <c r="J8" s="38"/>
      <c r="K8" s="37"/>
      <c r="L8" s="78">
        <f t="shared" si="1"/>
        <v>1</v>
      </c>
      <c r="M8" s="29" t="str">
        <f t="shared" si="2"/>
        <v xml:space="preserve"> </v>
      </c>
      <c r="N8" s="29" t="str">
        <f t="shared" si="3"/>
        <v xml:space="preserve"> </v>
      </c>
      <c r="O8" s="32">
        <f t="shared" si="4"/>
        <v>20</v>
      </c>
      <c r="P8" s="34"/>
      <c r="Q8" s="33">
        <f t="shared" si="5"/>
        <v>1</v>
      </c>
      <c r="R8" s="33">
        <f t="shared" si="6"/>
        <v>21</v>
      </c>
      <c r="S8" s="33">
        <f t="shared" si="7"/>
        <v>21</v>
      </c>
      <c r="T8" s="33">
        <f t="shared" si="8"/>
        <v>20</v>
      </c>
      <c r="U8" s="33"/>
      <c r="V8" s="33">
        <f t="shared" si="9"/>
        <v>1</v>
      </c>
      <c r="W8" s="33">
        <f t="shared" si="10"/>
        <v>21</v>
      </c>
      <c r="X8" s="33">
        <f t="shared" si="11"/>
        <v>21</v>
      </c>
      <c r="Y8" s="33">
        <f t="shared" si="12"/>
        <v>21</v>
      </c>
      <c r="Z8" s="33">
        <f t="shared" si="13"/>
        <v>21</v>
      </c>
      <c r="AA8" s="33">
        <f t="shared" si="14"/>
        <v>20</v>
      </c>
      <c r="AB8" s="33"/>
      <c r="AC8" s="33"/>
      <c r="AD8" s="33"/>
    </row>
    <row r="9" spans="1:32" s="33" customFormat="1" ht="12.95" customHeight="1" x14ac:dyDescent="0.2">
      <c r="A9" s="35">
        <f t="shared" si="0"/>
        <v>18</v>
      </c>
      <c r="B9" s="36" t="s">
        <v>9</v>
      </c>
      <c r="C9" s="36" t="s">
        <v>15</v>
      </c>
      <c r="D9" s="37">
        <v>3</v>
      </c>
      <c r="E9" s="36"/>
      <c r="F9" s="37"/>
      <c r="G9" s="36"/>
      <c r="H9" s="38"/>
      <c r="I9" s="39"/>
      <c r="J9" s="38"/>
      <c r="K9" s="37"/>
      <c r="L9" s="78">
        <f t="shared" si="1"/>
        <v>3</v>
      </c>
      <c r="M9" s="29" t="str">
        <f t="shared" si="2"/>
        <v xml:space="preserve"> </v>
      </c>
      <c r="N9" s="29" t="str">
        <f t="shared" si="3"/>
        <v xml:space="preserve"> </v>
      </c>
      <c r="O9" s="32">
        <f t="shared" si="4"/>
        <v>18</v>
      </c>
      <c r="P9" s="95"/>
      <c r="Q9" s="49">
        <f t="shared" si="5"/>
        <v>3</v>
      </c>
      <c r="R9" s="49">
        <f t="shared" si="6"/>
        <v>21</v>
      </c>
      <c r="S9" s="49">
        <f t="shared" si="7"/>
        <v>21</v>
      </c>
      <c r="T9" s="49">
        <f t="shared" si="8"/>
        <v>18</v>
      </c>
      <c r="U9" s="49"/>
      <c r="V9" s="49">
        <f t="shared" si="9"/>
        <v>3</v>
      </c>
      <c r="W9" s="49">
        <f t="shared" si="10"/>
        <v>21</v>
      </c>
      <c r="X9" s="49">
        <f t="shared" si="11"/>
        <v>21</v>
      </c>
      <c r="Y9" s="49">
        <f t="shared" si="12"/>
        <v>21</v>
      </c>
      <c r="Z9" s="49">
        <f t="shared" si="13"/>
        <v>21</v>
      </c>
      <c r="AA9" s="49">
        <f t="shared" si="14"/>
        <v>18</v>
      </c>
      <c r="AB9" s="49"/>
      <c r="AC9" s="49"/>
      <c r="AD9" s="49"/>
      <c r="AE9" s="49"/>
      <c r="AF9" s="49"/>
    </row>
    <row r="10" spans="1:32" s="33" customFormat="1" ht="12.95" customHeight="1" x14ac:dyDescent="0.2">
      <c r="A10" s="35">
        <f t="shared" si="0"/>
        <v>18</v>
      </c>
      <c r="B10" s="36" t="s">
        <v>13</v>
      </c>
      <c r="C10" s="36" t="s">
        <v>12</v>
      </c>
      <c r="D10" s="37"/>
      <c r="E10" s="36">
        <v>3</v>
      </c>
      <c r="F10" s="37"/>
      <c r="G10" s="36"/>
      <c r="H10" s="38"/>
      <c r="I10" s="39"/>
      <c r="J10" s="38"/>
      <c r="K10" s="37"/>
      <c r="L10" s="78">
        <f t="shared" si="1"/>
        <v>3</v>
      </c>
      <c r="M10" s="29" t="str">
        <f t="shared" si="2"/>
        <v xml:space="preserve"> </v>
      </c>
      <c r="N10" s="29" t="str">
        <f t="shared" si="3"/>
        <v xml:space="preserve"> </v>
      </c>
      <c r="O10" s="32">
        <f t="shared" si="4"/>
        <v>18</v>
      </c>
      <c r="P10" s="34"/>
      <c r="Q10" s="33">
        <f t="shared" si="5"/>
        <v>3</v>
      </c>
      <c r="R10" s="33">
        <f t="shared" si="6"/>
        <v>21</v>
      </c>
      <c r="S10" s="33">
        <f t="shared" si="7"/>
        <v>21</v>
      </c>
      <c r="T10" s="33">
        <f t="shared" si="8"/>
        <v>18</v>
      </c>
      <c r="V10" s="33">
        <f t="shared" si="9"/>
        <v>3</v>
      </c>
      <c r="W10" s="33">
        <f t="shared" si="10"/>
        <v>21</v>
      </c>
      <c r="X10" s="33">
        <f t="shared" si="11"/>
        <v>21</v>
      </c>
      <c r="Y10" s="33">
        <f t="shared" si="12"/>
        <v>21</v>
      </c>
      <c r="Z10" s="33">
        <f t="shared" si="13"/>
        <v>21</v>
      </c>
      <c r="AA10" s="33">
        <f t="shared" si="14"/>
        <v>18</v>
      </c>
      <c r="AE10" s="49"/>
      <c r="AF10" s="49"/>
    </row>
    <row r="11" spans="1:32" s="33" customFormat="1" ht="12.95" customHeight="1" x14ac:dyDescent="0.2">
      <c r="A11" s="35">
        <f t="shared" si="0"/>
        <v>17</v>
      </c>
      <c r="B11" s="36" t="s">
        <v>19</v>
      </c>
      <c r="C11" s="36" t="s">
        <v>8</v>
      </c>
      <c r="D11" s="37">
        <v>4</v>
      </c>
      <c r="E11" s="36"/>
      <c r="F11" s="37"/>
      <c r="G11" s="36"/>
      <c r="H11" s="38"/>
      <c r="I11" s="39"/>
      <c r="J11" s="38"/>
      <c r="K11" s="37"/>
      <c r="L11" s="78">
        <f t="shared" si="1"/>
        <v>4</v>
      </c>
      <c r="M11" s="29" t="str">
        <f t="shared" si="2"/>
        <v xml:space="preserve"> </v>
      </c>
      <c r="N11" s="29" t="str">
        <f t="shared" si="3"/>
        <v xml:space="preserve"> </v>
      </c>
      <c r="O11" s="32">
        <f t="shared" si="4"/>
        <v>17</v>
      </c>
      <c r="P11" s="34"/>
      <c r="Q11" s="33">
        <f t="shared" si="5"/>
        <v>4</v>
      </c>
      <c r="R11" s="33">
        <f t="shared" si="6"/>
        <v>21</v>
      </c>
      <c r="S11" s="33">
        <f t="shared" si="7"/>
        <v>21</v>
      </c>
      <c r="T11" s="33">
        <f t="shared" si="8"/>
        <v>17</v>
      </c>
      <c r="V11" s="33">
        <f t="shared" si="9"/>
        <v>4</v>
      </c>
      <c r="W11" s="33">
        <f t="shared" si="10"/>
        <v>21</v>
      </c>
      <c r="X11" s="33">
        <f t="shared" si="11"/>
        <v>21</v>
      </c>
      <c r="Y11" s="33">
        <f t="shared" si="12"/>
        <v>21</v>
      </c>
      <c r="Z11" s="33">
        <f t="shared" si="13"/>
        <v>21</v>
      </c>
      <c r="AA11" s="33">
        <f t="shared" si="14"/>
        <v>17</v>
      </c>
      <c r="AE11" s="49"/>
    </row>
    <row r="12" spans="1:32" s="33" customFormat="1" ht="12.95" customHeight="1" x14ac:dyDescent="0.2">
      <c r="A12" s="35">
        <f t="shared" si="0"/>
        <v>16</v>
      </c>
      <c r="B12" s="36" t="s">
        <v>90</v>
      </c>
      <c r="C12" s="36" t="s">
        <v>45</v>
      </c>
      <c r="D12" s="37">
        <v>5</v>
      </c>
      <c r="E12" s="36"/>
      <c r="F12" s="37"/>
      <c r="G12" s="36"/>
      <c r="H12" s="38"/>
      <c r="I12" s="39"/>
      <c r="J12" s="38"/>
      <c r="K12" s="37"/>
      <c r="L12" s="78">
        <f t="shared" si="1"/>
        <v>5</v>
      </c>
      <c r="M12" s="29" t="str">
        <f t="shared" si="2"/>
        <v xml:space="preserve"> </v>
      </c>
      <c r="N12" s="29" t="str">
        <f t="shared" si="3"/>
        <v xml:space="preserve"> </v>
      </c>
      <c r="O12" s="32">
        <f t="shared" si="4"/>
        <v>16</v>
      </c>
      <c r="P12" s="34"/>
      <c r="Q12" s="33">
        <f t="shared" si="5"/>
        <v>5</v>
      </c>
      <c r="R12" s="33">
        <f t="shared" si="6"/>
        <v>21</v>
      </c>
      <c r="S12" s="33">
        <f t="shared" si="7"/>
        <v>21</v>
      </c>
      <c r="T12" s="33">
        <f t="shared" si="8"/>
        <v>16</v>
      </c>
      <c r="V12" s="33">
        <f t="shared" si="9"/>
        <v>5</v>
      </c>
      <c r="W12" s="33">
        <f t="shared" si="10"/>
        <v>21</v>
      </c>
      <c r="X12" s="33">
        <f t="shared" si="11"/>
        <v>21</v>
      </c>
      <c r="Y12" s="33">
        <f t="shared" si="12"/>
        <v>21</v>
      </c>
      <c r="Z12" s="33">
        <f t="shared" si="13"/>
        <v>21</v>
      </c>
      <c r="AA12" s="33">
        <f t="shared" si="14"/>
        <v>16</v>
      </c>
      <c r="AE12" s="49"/>
      <c r="AF12" s="49"/>
    </row>
    <row r="13" spans="1:32" ht="12.95" customHeight="1" x14ac:dyDescent="0.2">
      <c r="A13" s="35">
        <f t="shared" si="0"/>
        <v>14</v>
      </c>
      <c r="B13" s="36" t="s">
        <v>14</v>
      </c>
      <c r="C13" s="36" t="s">
        <v>11</v>
      </c>
      <c r="D13" s="83">
        <v>7</v>
      </c>
      <c r="E13" s="36"/>
      <c r="F13" s="37"/>
      <c r="G13" s="36"/>
      <c r="H13" s="38"/>
      <c r="I13" s="39"/>
      <c r="J13" s="38"/>
      <c r="K13" s="37"/>
      <c r="L13" s="78">
        <f t="shared" si="1"/>
        <v>7</v>
      </c>
      <c r="M13" s="29" t="str">
        <f t="shared" si="2"/>
        <v xml:space="preserve"> </v>
      </c>
      <c r="N13" s="29" t="str">
        <f t="shared" si="3"/>
        <v xml:space="preserve"> </v>
      </c>
      <c r="O13" s="32">
        <f t="shared" si="4"/>
        <v>14</v>
      </c>
      <c r="P13" s="95"/>
      <c r="Q13" s="49">
        <f t="shared" si="5"/>
        <v>7</v>
      </c>
      <c r="R13" s="49">
        <f t="shared" si="6"/>
        <v>21</v>
      </c>
      <c r="S13" s="49">
        <f t="shared" si="7"/>
        <v>21</v>
      </c>
      <c r="T13" s="49">
        <f t="shared" si="8"/>
        <v>14</v>
      </c>
      <c r="U13" s="49"/>
      <c r="V13" s="49">
        <f t="shared" si="9"/>
        <v>7</v>
      </c>
      <c r="W13" s="49">
        <f t="shared" si="10"/>
        <v>21</v>
      </c>
      <c r="X13" s="49">
        <f t="shared" si="11"/>
        <v>21</v>
      </c>
      <c r="Y13" s="49">
        <f t="shared" si="12"/>
        <v>21</v>
      </c>
      <c r="Z13" s="49">
        <f t="shared" si="13"/>
        <v>21</v>
      </c>
      <c r="AA13" s="49">
        <f t="shared" si="14"/>
        <v>14</v>
      </c>
      <c r="AB13" s="49"/>
      <c r="AC13" s="49"/>
      <c r="AD13" s="49"/>
      <c r="AE13" s="49"/>
    </row>
    <row r="14" spans="1:32" ht="12.95" customHeight="1" thickBot="1" x14ac:dyDescent="0.25">
      <c r="A14" s="42" t="str">
        <f t="shared" ref="A14" si="15">IF(AA14&lt;1," ",AA14)</f>
        <v xml:space="preserve"> </v>
      </c>
      <c r="B14" s="15"/>
      <c r="C14" s="15"/>
      <c r="D14" s="16"/>
      <c r="E14" s="15"/>
      <c r="F14" s="16"/>
      <c r="G14" s="15"/>
      <c r="H14" s="17"/>
      <c r="I14" s="18"/>
      <c r="J14" s="17"/>
      <c r="K14" s="16"/>
      <c r="L14" s="19" t="str">
        <f t="shared" ref="L14:N14" si="16">IF(Q14&gt;20," ",Q14)</f>
        <v xml:space="preserve"> </v>
      </c>
      <c r="M14" s="15" t="str">
        <f t="shared" si="16"/>
        <v xml:space="preserve"> </v>
      </c>
      <c r="N14" s="15" t="str">
        <f t="shared" si="16"/>
        <v xml:space="preserve"> </v>
      </c>
      <c r="O14" s="20" t="str">
        <f t="shared" ref="O14" si="17">IF(T14&lt;1," ",T14)</f>
        <v xml:space="preserve"> </v>
      </c>
      <c r="Q14">
        <f t="shared" ref="Q14" si="18">IF(COUNT(D14:K14)&gt;0,SMALL(D14:K14,1),21)</f>
        <v>21</v>
      </c>
      <c r="R14">
        <f t="shared" ref="R14" si="19">IF(COUNT(D14:K14)&gt;1,SMALL(D14:K14,2),21)</f>
        <v>21</v>
      </c>
      <c r="S14">
        <f t="shared" ref="S14" si="20">IF(COUNT(D14:K14)&gt;2,SMALL(D14:K14,3),21)</f>
        <v>21</v>
      </c>
      <c r="T14">
        <f t="shared" ref="T14" si="21">21*3-Q14-R14-S14-((3-COUNT(Q14:S14))*21)</f>
        <v>0</v>
      </c>
      <c r="V14" s="33">
        <f t="shared" ref="V14" si="22">IF(COUNT(D14:K14)&gt;0,SMALL(D14:K14,1),21)</f>
        <v>21</v>
      </c>
      <c r="W14" s="33">
        <f t="shared" ref="W14" si="23">IF(COUNT(D14:K14)&gt;1,SMALL(D14:K14,2),21)</f>
        <v>21</v>
      </c>
      <c r="X14" s="33">
        <f t="shared" ref="X14" si="24">IF(COUNT(D14:K14)&gt;2,SMALL(D14:K14,3),21)</f>
        <v>21</v>
      </c>
      <c r="Y14" s="33">
        <f t="shared" ref="Y14" si="25">IF(COUNT(D14:K14)&gt;3,SMALL(D14:K14,4),21)</f>
        <v>21</v>
      </c>
      <c r="Z14" s="33">
        <f t="shared" ref="Z14" si="26">IF(COUNT(D14:K14)&gt;4,SMALL(D14:K14,5),21)</f>
        <v>21</v>
      </c>
      <c r="AA14">
        <f t="shared" ref="AA14" si="27">21*5-V14-W14-X14-Y14-Z14-((5-COUNT(V14:Z14))*21)</f>
        <v>0</v>
      </c>
    </row>
    <row r="15" spans="1:32" ht="12.95" customHeight="1" x14ac:dyDescent="0.2"/>
    <row r="16" spans="1:32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</sheetData>
  <sortState xmlns:xlrd2="http://schemas.microsoft.com/office/spreadsheetml/2017/richdata2" ref="A5:AE13">
    <sortCondition ref="AE5:AE13"/>
  </sortState>
  <mergeCells count="2">
    <mergeCell ref="A1:E1"/>
    <mergeCell ref="AC2:A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456"/>
  <sheetViews>
    <sheetView workbookViewId="0">
      <selection sqref="A1:F1"/>
    </sheetView>
  </sheetViews>
  <sheetFormatPr baseColWidth="10" defaultRowHeight="12.75" x14ac:dyDescent="0.2"/>
  <cols>
    <col min="1" max="1" width="7" customWidth="1"/>
    <col min="2" max="3" width="22.83203125" customWidth="1"/>
    <col min="4" max="6" width="13.33203125" customWidth="1"/>
    <col min="7" max="8" width="16" customWidth="1"/>
    <col min="9" max="9" width="18" customWidth="1"/>
    <col min="10" max="11" width="3.33203125" hidden="1" customWidth="1"/>
    <col min="12" max="12" width="3.6640625" customWidth="1"/>
    <col min="13" max="13" width="4" customWidth="1"/>
    <col min="14" max="14" width="4.1640625" customWidth="1"/>
    <col min="15" max="15" width="5.33203125" customWidth="1"/>
    <col min="16" max="16" width="4" style="28" customWidth="1"/>
    <col min="17" max="22" width="4" hidden="1" customWidth="1"/>
    <col min="23" max="23" width="3.83203125" hidden="1" customWidth="1"/>
    <col min="24" max="26" width="3.6640625" hidden="1" customWidth="1"/>
    <col min="27" max="27" width="5.5" hidden="1" customWidth="1"/>
  </cols>
  <sheetData>
    <row r="1" spans="1:32" s="33" customFormat="1" ht="24.95" customHeight="1" thickBot="1" x14ac:dyDescent="0.45">
      <c r="A1" s="116" t="s">
        <v>72</v>
      </c>
      <c r="B1" s="117"/>
      <c r="C1" s="117"/>
      <c r="D1" s="117"/>
      <c r="E1" s="117"/>
      <c r="F1" s="117"/>
      <c r="G1" s="50"/>
      <c r="H1" s="50"/>
      <c r="I1" s="51"/>
      <c r="J1" s="50"/>
      <c r="K1" s="50"/>
      <c r="L1" s="97"/>
      <c r="M1" s="52"/>
      <c r="N1" s="52"/>
      <c r="O1" s="53"/>
      <c r="P1" s="34"/>
    </row>
    <row r="2" spans="1:32" s="33" customFormat="1" ht="24.95" customHeight="1" thickBot="1" x14ac:dyDescent="0.45">
      <c r="A2" s="54"/>
      <c r="D2" s="70"/>
      <c r="E2" s="50"/>
      <c r="F2" s="50"/>
      <c r="G2" s="71" t="s">
        <v>3</v>
      </c>
      <c r="H2" s="50"/>
      <c r="I2" s="51"/>
      <c r="J2" s="50"/>
      <c r="K2" s="50"/>
      <c r="L2" s="54"/>
      <c r="O2" s="55"/>
      <c r="P2" s="34"/>
      <c r="AC2" s="118"/>
      <c r="AD2" s="118"/>
      <c r="AE2" s="118"/>
      <c r="AF2" s="118"/>
    </row>
    <row r="3" spans="1:32" s="33" customFormat="1" ht="15.95" customHeight="1" x14ac:dyDescent="0.2">
      <c r="A3" s="41"/>
      <c r="B3" s="56"/>
      <c r="C3" s="56"/>
      <c r="D3" s="79" t="s">
        <v>65</v>
      </c>
      <c r="E3" s="79" t="s">
        <v>26</v>
      </c>
      <c r="F3" s="79"/>
      <c r="G3" s="119"/>
      <c r="H3" s="119"/>
      <c r="I3" s="121"/>
      <c r="J3" s="82"/>
      <c r="K3" s="57" t="s">
        <v>5</v>
      </c>
      <c r="L3" s="58"/>
      <c r="M3" s="57"/>
      <c r="N3" s="57"/>
      <c r="O3" s="59"/>
      <c r="P3" s="34"/>
    </row>
    <row r="4" spans="1:32" s="33" customFormat="1" ht="15.95" customHeight="1" thickBot="1" x14ac:dyDescent="0.25">
      <c r="A4" s="60" t="s">
        <v>0</v>
      </c>
      <c r="B4" s="61" t="s">
        <v>1</v>
      </c>
      <c r="C4" s="61" t="s">
        <v>2</v>
      </c>
      <c r="D4" s="26">
        <v>45277</v>
      </c>
      <c r="E4" s="26">
        <v>45312</v>
      </c>
      <c r="F4" s="26"/>
      <c r="G4" s="120"/>
      <c r="H4" s="120"/>
      <c r="I4" s="122"/>
      <c r="J4" s="62"/>
      <c r="K4" s="63"/>
      <c r="L4" s="64" t="s">
        <v>4</v>
      </c>
      <c r="M4" s="65"/>
      <c r="N4" s="65"/>
      <c r="O4" s="66"/>
      <c r="P4" s="34"/>
    </row>
    <row r="5" spans="1:32" s="49" customFormat="1" ht="12.95" customHeight="1" x14ac:dyDescent="0.2">
      <c r="A5" s="41">
        <f t="shared" ref="A5" si="0">IF(AA5&lt;1," ",AA5)</f>
        <v>20</v>
      </c>
      <c r="B5" s="56" t="s">
        <v>38</v>
      </c>
      <c r="C5" s="56" t="s">
        <v>15</v>
      </c>
      <c r="D5" s="57">
        <v>1</v>
      </c>
      <c r="E5" s="56"/>
      <c r="F5" s="57"/>
      <c r="G5" s="56"/>
      <c r="H5" s="82"/>
      <c r="I5" s="59"/>
      <c r="J5" s="82"/>
      <c r="K5" s="59"/>
      <c r="L5" s="41">
        <f t="shared" ref="L5" si="1">IF(Q5&gt;20," ",Q5)</f>
        <v>1</v>
      </c>
      <c r="M5" s="56" t="str">
        <f t="shared" ref="M5" si="2">IF(R5&gt;20," ",R5)</f>
        <v xml:space="preserve"> </v>
      </c>
      <c r="N5" s="56" t="str">
        <f t="shared" ref="N5" si="3">IF(S5&gt;20," ",S5)</f>
        <v xml:space="preserve"> </v>
      </c>
      <c r="O5" s="106">
        <f t="shared" ref="O5" si="4">IF(T5&lt;1," ",T5)</f>
        <v>20</v>
      </c>
      <c r="P5" s="95"/>
      <c r="Q5" s="49">
        <f t="shared" ref="Q5" si="5">IF(COUNT(D5:K5)&gt;0,SMALL(D5:K5,1),21)</f>
        <v>1</v>
      </c>
      <c r="R5" s="49">
        <f t="shared" ref="R5" si="6">IF(COUNT(D5:K5)&gt;1,SMALL(D5:K5,2),21)</f>
        <v>21</v>
      </c>
      <c r="S5" s="49">
        <f t="shared" ref="S5" si="7">IF(COUNT(D5:K5)&gt;2,SMALL(D5:K5,3),21)</f>
        <v>21</v>
      </c>
      <c r="T5" s="49">
        <f t="shared" ref="T5" si="8">21*3-Q5-R5-S5-((3-COUNT(Q5:S5))*21)</f>
        <v>20</v>
      </c>
      <c r="V5" s="49">
        <f t="shared" ref="V5" si="9">IF(COUNT(D5:K5)&gt;0,SMALL(D5:K5,1),21)</f>
        <v>1</v>
      </c>
      <c r="W5" s="49">
        <f t="shared" ref="W5" si="10">IF(COUNT(D5:K5)&gt;1,SMALL(D5:K5,2),21)</f>
        <v>21</v>
      </c>
      <c r="X5" s="49">
        <f t="shared" ref="X5" si="11">IF(COUNT(D5:K5)&gt;2,SMALL(D5:K5,3),21)</f>
        <v>21</v>
      </c>
      <c r="Y5" s="49">
        <f t="shared" ref="Y5" si="12">IF(COUNT(D5:K5)&gt;3,SMALL(D5:K5,4),21)</f>
        <v>21</v>
      </c>
      <c r="Z5" s="49">
        <f t="shared" ref="Z5" si="13">IF(COUNT(D5:K5)&gt;4,SMALL(D5:K5,5),21)</f>
        <v>21</v>
      </c>
      <c r="AA5" s="49">
        <f t="shared" ref="AA5" si="14">21*5-V5-W5-X5-Y5-Z5-((5-COUNT(V5:Z5))*21)</f>
        <v>20</v>
      </c>
    </row>
    <row r="6" spans="1:32" ht="12.95" customHeight="1" thickBot="1" x14ac:dyDescent="0.25">
      <c r="A6" s="42" t="str">
        <f t="shared" ref="A6" si="15">IF(AA6&lt;1," ",AA6)</f>
        <v xml:space="preserve"> </v>
      </c>
      <c r="B6" s="15"/>
      <c r="C6" s="15"/>
      <c r="D6" s="16"/>
      <c r="E6" s="15"/>
      <c r="F6" s="16"/>
      <c r="G6" s="15"/>
      <c r="H6" s="17"/>
      <c r="I6" s="18"/>
      <c r="J6" s="17"/>
      <c r="K6" s="18"/>
      <c r="L6" s="19" t="str">
        <f t="shared" ref="L6:N6" si="16">IF(Q6&gt;20," ",Q6)</f>
        <v xml:space="preserve"> </v>
      </c>
      <c r="M6" s="15" t="str">
        <f t="shared" si="16"/>
        <v xml:space="preserve"> </v>
      </c>
      <c r="N6" s="15" t="str">
        <f t="shared" si="16"/>
        <v xml:space="preserve"> </v>
      </c>
      <c r="O6" s="20" t="str">
        <f t="shared" ref="O6" si="17">IF(T6&lt;1," ",T6)</f>
        <v xml:space="preserve"> </v>
      </c>
      <c r="Q6">
        <f t="shared" ref="Q6" si="18">IF(COUNT(D6:K6)&gt;0,SMALL(D6:K6,1),21)</f>
        <v>21</v>
      </c>
      <c r="R6">
        <f t="shared" ref="R6" si="19">IF(COUNT(D6:K6)&gt;1,SMALL(D6:K6,2),21)</f>
        <v>21</v>
      </c>
      <c r="S6">
        <f t="shared" ref="S6" si="20">IF(COUNT(D6:K6)&gt;2,SMALL(D6:K6,3),21)</f>
        <v>21</v>
      </c>
      <c r="T6">
        <f t="shared" ref="T6" si="21">21*3-Q6-R6-S6-((3-COUNT(Q6:S6))*21)</f>
        <v>0</v>
      </c>
      <c r="V6" s="33">
        <f t="shared" ref="V6" si="22">IF(COUNT(D6:K6)&gt;0,SMALL(D6:K6,1),21)</f>
        <v>21</v>
      </c>
      <c r="W6" s="33">
        <f t="shared" ref="W6" si="23">IF(COUNT(D6:K6)&gt;1,SMALL(D6:K6,2),21)</f>
        <v>21</v>
      </c>
      <c r="X6" s="33">
        <f t="shared" ref="X6" si="24">IF(COUNT(D6:K6)&gt;2,SMALL(D6:K6,3),21)</f>
        <v>21</v>
      </c>
      <c r="Y6" s="33">
        <f t="shared" ref="Y6" si="25">IF(COUNT(D6:K6)&gt;3,SMALL(D6:K6,4),21)</f>
        <v>21</v>
      </c>
      <c r="Z6" s="33">
        <f t="shared" ref="Z6" si="26">IF(COUNT(D6:K6)&gt;4,SMALL(D6:K6,5),21)</f>
        <v>21</v>
      </c>
      <c r="AA6">
        <f t="shared" ref="AA6" si="27">21*5-V6-W6-X6-Y6-Z6-((5-COUNT(V6:Z6))*21)</f>
        <v>0</v>
      </c>
    </row>
    <row r="7" spans="1:32" ht="12.95" customHeight="1" x14ac:dyDescent="0.2"/>
    <row r="8" spans="1:32" ht="12.95" customHeight="1" x14ac:dyDescent="0.2"/>
    <row r="9" spans="1:32" ht="12.95" customHeight="1" x14ac:dyDescent="0.2"/>
    <row r="10" spans="1:32" ht="12.95" customHeight="1" x14ac:dyDescent="0.2"/>
    <row r="11" spans="1:32" ht="12.95" customHeight="1" x14ac:dyDescent="0.2"/>
    <row r="12" spans="1:32" ht="12.95" customHeight="1" x14ac:dyDescent="0.2"/>
    <row r="13" spans="1:32" ht="12.95" customHeight="1" x14ac:dyDescent="0.2"/>
    <row r="14" spans="1:32" ht="12.95" customHeight="1" x14ac:dyDescent="0.2"/>
    <row r="15" spans="1:32" ht="12.95" customHeight="1" x14ac:dyDescent="0.2"/>
    <row r="16" spans="1:32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  <row r="279" ht="12.95" customHeight="1" x14ac:dyDescent="0.2"/>
    <row r="280" ht="12.95" customHeight="1" x14ac:dyDescent="0.2"/>
    <row r="281" ht="12.95" customHeight="1" x14ac:dyDescent="0.2"/>
    <row r="282" ht="12.95" customHeight="1" x14ac:dyDescent="0.2"/>
    <row r="283" ht="12.95" customHeight="1" x14ac:dyDescent="0.2"/>
    <row r="284" ht="12.95" customHeight="1" x14ac:dyDescent="0.2"/>
    <row r="285" ht="12.95" customHeight="1" x14ac:dyDescent="0.2"/>
    <row r="286" ht="12.95" customHeight="1" x14ac:dyDescent="0.2"/>
    <row r="287" ht="12.95" customHeight="1" x14ac:dyDescent="0.2"/>
    <row r="288" ht="12.95" customHeight="1" x14ac:dyDescent="0.2"/>
    <row r="289" ht="12.95" customHeight="1" x14ac:dyDescent="0.2"/>
    <row r="290" ht="12.95" customHeight="1" x14ac:dyDescent="0.2"/>
    <row r="291" ht="12.95" customHeight="1" x14ac:dyDescent="0.2"/>
    <row r="292" ht="12.95" customHeight="1" x14ac:dyDescent="0.2"/>
    <row r="293" ht="12.95" customHeight="1" x14ac:dyDescent="0.2"/>
    <row r="294" ht="12.95" customHeight="1" x14ac:dyDescent="0.2"/>
    <row r="295" ht="12.95" customHeight="1" x14ac:dyDescent="0.2"/>
    <row r="296" ht="12.95" customHeight="1" x14ac:dyDescent="0.2"/>
    <row r="297" ht="12.95" customHeight="1" x14ac:dyDescent="0.2"/>
    <row r="298" ht="12.95" customHeight="1" x14ac:dyDescent="0.2"/>
    <row r="299" ht="12.95" customHeight="1" x14ac:dyDescent="0.2"/>
    <row r="300" ht="12.95" customHeight="1" x14ac:dyDescent="0.2"/>
    <row r="301" ht="12.95" customHeight="1" x14ac:dyDescent="0.2"/>
    <row r="302" ht="12.95" customHeight="1" x14ac:dyDescent="0.2"/>
    <row r="303" ht="12.95" customHeight="1" x14ac:dyDescent="0.2"/>
    <row r="30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  <row r="319" ht="12.95" customHeight="1" x14ac:dyDescent="0.2"/>
    <row r="320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  <row r="336" ht="12.95" customHeight="1" x14ac:dyDescent="0.2"/>
    <row r="337" ht="12.95" customHeight="1" x14ac:dyDescent="0.2"/>
    <row r="338" ht="12.95" customHeight="1" x14ac:dyDescent="0.2"/>
    <row r="339" ht="12.95" customHeight="1" x14ac:dyDescent="0.2"/>
    <row r="340" ht="12.95" customHeight="1" x14ac:dyDescent="0.2"/>
    <row r="341" ht="12.95" customHeight="1" x14ac:dyDescent="0.2"/>
    <row r="342" ht="12.95" customHeight="1" x14ac:dyDescent="0.2"/>
    <row r="343" ht="12.95" customHeight="1" x14ac:dyDescent="0.2"/>
    <row r="344" ht="12.95" customHeight="1" x14ac:dyDescent="0.2"/>
    <row r="345" ht="12.95" customHeight="1" x14ac:dyDescent="0.2"/>
    <row r="346" ht="12.95" customHeight="1" x14ac:dyDescent="0.2"/>
    <row r="347" ht="12.95" customHeight="1" x14ac:dyDescent="0.2"/>
    <row r="348" ht="12.95" customHeight="1" x14ac:dyDescent="0.2"/>
    <row r="349" ht="12.95" customHeight="1" x14ac:dyDescent="0.2"/>
    <row r="350" ht="12.95" customHeight="1" x14ac:dyDescent="0.2"/>
    <row r="351" ht="12.95" customHeight="1" x14ac:dyDescent="0.2"/>
    <row r="352" ht="12.95" customHeight="1" x14ac:dyDescent="0.2"/>
    <row r="353" ht="12.95" customHeight="1" x14ac:dyDescent="0.2"/>
    <row r="354" ht="12.95" customHeight="1" x14ac:dyDescent="0.2"/>
    <row r="355" ht="12.95" customHeight="1" x14ac:dyDescent="0.2"/>
    <row r="356" ht="12.95" customHeight="1" x14ac:dyDescent="0.2"/>
    <row r="357" ht="12.95" customHeight="1" x14ac:dyDescent="0.2"/>
    <row r="358" ht="12.95" customHeight="1" x14ac:dyDescent="0.2"/>
    <row r="359" ht="12.95" customHeight="1" x14ac:dyDescent="0.2"/>
    <row r="360" ht="12.95" customHeight="1" x14ac:dyDescent="0.2"/>
    <row r="361" ht="12.95" customHeight="1" x14ac:dyDescent="0.2"/>
    <row r="362" ht="12.95" customHeight="1" x14ac:dyDescent="0.2"/>
    <row r="363" ht="12.95" customHeight="1" x14ac:dyDescent="0.2"/>
    <row r="364" ht="12.95" customHeight="1" x14ac:dyDescent="0.2"/>
    <row r="365" ht="12.95" customHeight="1" x14ac:dyDescent="0.2"/>
    <row r="366" ht="12.95" customHeight="1" x14ac:dyDescent="0.2"/>
    <row r="367" ht="12.95" customHeight="1" x14ac:dyDescent="0.2"/>
    <row r="368" ht="12.95" customHeight="1" x14ac:dyDescent="0.2"/>
    <row r="369" ht="12.95" customHeight="1" x14ac:dyDescent="0.2"/>
    <row r="370" ht="12.95" customHeight="1" x14ac:dyDescent="0.2"/>
    <row r="371" ht="12.95" customHeight="1" x14ac:dyDescent="0.2"/>
    <row r="372" ht="12.95" customHeight="1" x14ac:dyDescent="0.2"/>
    <row r="373" ht="12.95" customHeight="1" x14ac:dyDescent="0.2"/>
    <row r="374" ht="12.95" customHeight="1" x14ac:dyDescent="0.2"/>
    <row r="375" ht="12.95" customHeight="1" x14ac:dyDescent="0.2"/>
    <row r="376" ht="12.95" customHeight="1" x14ac:dyDescent="0.2"/>
    <row r="377" ht="12.95" customHeight="1" x14ac:dyDescent="0.2"/>
    <row r="378" ht="12.95" customHeight="1" x14ac:dyDescent="0.2"/>
    <row r="379" ht="12.95" customHeight="1" x14ac:dyDescent="0.2"/>
    <row r="380" ht="12.95" customHeight="1" x14ac:dyDescent="0.2"/>
    <row r="381" ht="12.95" customHeight="1" x14ac:dyDescent="0.2"/>
    <row r="382" ht="12.95" customHeight="1" x14ac:dyDescent="0.2"/>
    <row r="383" ht="12.95" customHeight="1" x14ac:dyDescent="0.2"/>
    <row r="384" ht="12.95" customHeight="1" x14ac:dyDescent="0.2"/>
    <row r="385" ht="12.95" customHeight="1" x14ac:dyDescent="0.2"/>
    <row r="386" ht="12.95" customHeight="1" x14ac:dyDescent="0.2"/>
    <row r="387" ht="12.95" customHeight="1" x14ac:dyDescent="0.2"/>
    <row r="388" ht="12.95" customHeight="1" x14ac:dyDescent="0.2"/>
    <row r="389" ht="12.95" customHeight="1" x14ac:dyDescent="0.2"/>
    <row r="390" ht="12.95" customHeight="1" x14ac:dyDescent="0.2"/>
    <row r="391" ht="12.95" customHeight="1" x14ac:dyDescent="0.2"/>
    <row r="392" ht="12.95" customHeight="1" x14ac:dyDescent="0.2"/>
    <row r="393" ht="12.95" customHeight="1" x14ac:dyDescent="0.2"/>
    <row r="394" ht="12.95" customHeight="1" x14ac:dyDescent="0.2"/>
    <row r="395" ht="12.95" customHeight="1" x14ac:dyDescent="0.2"/>
    <row r="396" ht="12.95" customHeight="1" x14ac:dyDescent="0.2"/>
    <row r="397" ht="12.95" customHeight="1" x14ac:dyDescent="0.2"/>
    <row r="398" ht="12.95" customHeight="1" x14ac:dyDescent="0.2"/>
    <row r="399" ht="12.95" customHeight="1" x14ac:dyDescent="0.2"/>
    <row r="400" ht="12.95" customHeight="1" x14ac:dyDescent="0.2"/>
    <row r="401" ht="12.95" customHeight="1" x14ac:dyDescent="0.2"/>
    <row r="402" ht="12.95" customHeight="1" x14ac:dyDescent="0.2"/>
    <row r="403" ht="12.95" customHeight="1" x14ac:dyDescent="0.2"/>
    <row r="404" ht="12.95" customHeight="1" x14ac:dyDescent="0.2"/>
    <row r="405" ht="12.95" customHeight="1" x14ac:dyDescent="0.2"/>
    <row r="406" ht="12.95" customHeight="1" x14ac:dyDescent="0.2"/>
    <row r="407" ht="12.95" customHeight="1" x14ac:dyDescent="0.2"/>
    <row r="408" ht="12.95" customHeight="1" x14ac:dyDescent="0.2"/>
    <row r="409" ht="12.95" customHeight="1" x14ac:dyDescent="0.2"/>
    <row r="410" ht="12.95" customHeight="1" x14ac:dyDescent="0.2"/>
    <row r="411" ht="12.95" customHeight="1" x14ac:dyDescent="0.2"/>
    <row r="412" ht="12.95" customHeight="1" x14ac:dyDescent="0.2"/>
    <row r="413" ht="12.95" customHeight="1" x14ac:dyDescent="0.2"/>
    <row r="414" ht="12.95" customHeight="1" x14ac:dyDescent="0.2"/>
    <row r="415" ht="12.95" customHeight="1" x14ac:dyDescent="0.2"/>
    <row r="416" ht="12.95" customHeight="1" x14ac:dyDescent="0.2"/>
    <row r="417" ht="12.95" customHeight="1" x14ac:dyDescent="0.2"/>
    <row r="418" ht="12.95" customHeight="1" x14ac:dyDescent="0.2"/>
    <row r="419" ht="12.95" customHeight="1" x14ac:dyDescent="0.2"/>
    <row r="420" ht="12.95" customHeight="1" x14ac:dyDescent="0.2"/>
    <row r="421" ht="12.95" customHeight="1" x14ac:dyDescent="0.2"/>
    <row r="422" ht="12.95" customHeight="1" x14ac:dyDescent="0.2"/>
    <row r="423" ht="12.95" customHeight="1" x14ac:dyDescent="0.2"/>
    <row r="424" ht="12.95" customHeight="1" x14ac:dyDescent="0.2"/>
    <row r="425" ht="12.95" customHeight="1" x14ac:dyDescent="0.2"/>
    <row r="426" ht="12.95" customHeight="1" x14ac:dyDescent="0.2"/>
    <row r="427" ht="12.95" customHeight="1" x14ac:dyDescent="0.2"/>
    <row r="428" ht="12.95" customHeight="1" x14ac:dyDescent="0.2"/>
    <row r="429" ht="12.95" customHeight="1" x14ac:dyDescent="0.2"/>
    <row r="430" ht="12.95" customHeight="1" x14ac:dyDescent="0.2"/>
    <row r="431" ht="12.95" customHeight="1" x14ac:dyDescent="0.2"/>
    <row r="432" ht="12.95" customHeight="1" x14ac:dyDescent="0.2"/>
    <row r="433" ht="12.95" customHeight="1" x14ac:dyDescent="0.2"/>
    <row r="434" ht="12.95" customHeight="1" x14ac:dyDescent="0.2"/>
    <row r="435" ht="12.95" customHeight="1" x14ac:dyDescent="0.2"/>
    <row r="436" ht="12.95" customHeight="1" x14ac:dyDescent="0.2"/>
    <row r="437" ht="12.95" customHeight="1" x14ac:dyDescent="0.2"/>
    <row r="438" ht="12.95" customHeight="1" x14ac:dyDescent="0.2"/>
    <row r="439" ht="12.95" customHeight="1" x14ac:dyDescent="0.2"/>
    <row r="440" ht="12.95" customHeight="1" x14ac:dyDescent="0.2"/>
    <row r="441" ht="12.95" customHeight="1" x14ac:dyDescent="0.2"/>
    <row r="442" ht="12.95" customHeight="1" x14ac:dyDescent="0.2"/>
    <row r="443" ht="12.95" customHeight="1" x14ac:dyDescent="0.2"/>
    <row r="444" ht="12.95" customHeight="1" x14ac:dyDescent="0.2"/>
    <row r="445" ht="12.95" customHeight="1" x14ac:dyDescent="0.2"/>
    <row r="446" ht="12.95" customHeight="1" x14ac:dyDescent="0.2"/>
    <row r="447" ht="12.95" customHeight="1" x14ac:dyDescent="0.2"/>
    <row r="448" ht="12.95" customHeight="1" x14ac:dyDescent="0.2"/>
    <row r="449" ht="12.95" customHeight="1" x14ac:dyDescent="0.2"/>
    <row r="450" ht="12.95" customHeight="1" x14ac:dyDescent="0.2"/>
    <row r="451" ht="12.95" customHeight="1" x14ac:dyDescent="0.2"/>
    <row r="452" ht="12.95" customHeight="1" x14ac:dyDescent="0.2"/>
    <row r="453" ht="12.95" customHeight="1" x14ac:dyDescent="0.2"/>
    <row r="454" ht="12.95" customHeight="1" x14ac:dyDescent="0.2"/>
    <row r="455" ht="12.95" customHeight="1" x14ac:dyDescent="0.2"/>
    <row r="456" ht="12.95" customHeight="1" x14ac:dyDescent="0.2"/>
  </sheetData>
  <sortState xmlns:xlrd2="http://schemas.microsoft.com/office/spreadsheetml/2017/richdata2" ref="A5:AE16">
    <sortCondition ref="D5:D16"/>
  </sortState>
  <mergeCells count="2">
    <mergeCell ref="A1:F1"/>
    <mergeCell ref="AC2:A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2</vt:i4>
      </vt:variant>
    </vt:vector>
  </HeadingPairs>
  <TitlesOfParts>
    <vt:vector size="11" baseType="lpstr">
      <vt:lpstr>Sammenlagt</vt:lpstr>
      <vt:lpstr>HS</vt:lpstr>
      <vt:lpstr>DS</vt:lpstr>
      <vt:lpstr>JG</vt:lpstr>
      <vt:lpstr>JJ</vt:lpstr>
      <vt:lpstr>HV</vt:lpstr>
      <vt:lpstr>DV</vt:lpstr>
      <vt:lpstr>HEV</vt:lpstr>
      <vt:lpstr>DEV</vt:lpstr>
      <vt:lpstr>HV!Utskriftsområde</vt:lpstr>
      <vt:lpstr>Sammenlagt!Utskriftsområde</vt:lpstr>
    </vt:vector>
  </TitlesOfParts>
  <Company>Gjensidige Gruppen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Hovde</dc:creator>
  <cp:lastModifiedBy>Harald Hovde</cp:lastModifiedBy>
  <cp:lastPrinted>2008-12-27T15:00:53Z</cp:lastPrinted>
  <dcterms:created xsi:type="dcterms:W3CDTF">2003-01-08T09:38:39Z</dcterms:created>
  <dcterms:modified xsi:type="dcterms:W3CDTF">2024-11-23T21:47:14Z</dcterms:modified>
</cp:coreProperties>
</file>